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I:\COC FOLDER\CoC\CoC NOFO Supplemental 2022\"/>
    </mc:Choice>
  </mc:AlternateContent>
  <xr:revisionPtr revIDLastSave="0" documentId="13_ncr:1_{91B670D1-F9E2-4D0C-BB1A-E292FA24CCEA}" xr6:coauthVersionLast="47" xr6:coauthVersionMax="47" xr10:uidLastSave="{00000000-0000-0000-0000-000000000000}"/>
  <bookViews>
    <workbookView xWindow="28680" yWindow="-120" windowWidth="29040" windowHeight="15720" activeTab="1" xr2:uid="{00000000-000D-0000-FFFF-FFFF00000000}"/>
  </bookViews>
  <sheets>
    <sheet name="Instructions" sheetId="1" r:id="rId1"/>
    <sheet name="Total Budget" sheetId="2" r:id="rId2"/>
    <sheet name="Supportive Services" sheetId="3" r:id="rId3"/>
    <sheet name="Operating" sheetId="4" r:id="rId4"/>
    <sheet name="HMIS" sheetId="8" r:id="rId5"/>
    <sheet name="Leasing " sheetId="13" r:id="rId6"/>
    <sheet name="Rental Assistance" sheetId="12" r:id="rId7"/>
    <sheet name="Staffing" sheetId="9" r:id="rId8"/>
    <sheet name="Match"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4" l="1"/>
  <c r="D12" i="2" s="1"/>
  <c r="N20" i="10"/>
  <c r="N21" i="10"/>
  <c r="N22" i="10"/>
  <c r="N23" i="10"/>
  <c r="N19" i="10"/>
  <c r="L20" i="10"/>
  <c r="L21" i="10"/>
  <c r="L22" i="10"/>
  <c r="L23" i="10"/>
  <c r="L19" i="10"/>
  <c r="I20" i="10"/>
  <c r="I21" i="10"/>
  <c r="I22" i="10"/>
  <c r="I23" i="10"/>
  <c r="G20" i="10"/>
  <c r="G21" i="10"/>
  <c r="G22" i="10"/>
  <c r="G23" i="10"/>
  <c r="I19" i="10"/>
  <c r="G19" i="10"/>
  <c r="L8" i="10"/>
  <c r="M8" i="10"/>
  <c r="N8" i="10"/>
  <c r="L9" i="10"/>
  <c r="M9" i="10"/>
  <c r="N9" i="10"/>
  <c r="L10" i="10"/>
  <c r="M10" i="10"/>
  <c r="N10" i="10"/>
  <c r="L11" i="10"/>
  <c r="M11" i="10"/>
  <c r="N11" i="10"/>
  <c r="M7" i="10"/>
  <c r="N7" i="10"/>
  <c r="L7" i="10"/>
  <c r="G8" i="10"/>
  <c r="H8" i="10"/>
  <c r="I8" i="10"/>
  <c r="G9" i="10"/>
  <c r="H9" i="10"/>
  <c r="I9" i="10"/>
  <c r="G10" i="10"/>
  <c r="H10" i="10"/>
  <c r="I10" i="10"/>
  <c r="G11" i="10"/>
  <c r="H11" i="10"/>
  <c r="I11" i="10"/>
  <c r="H7" i="10"/>
  <c r="I7" i="10"/>
  <c r="G7" i="10"/>
  <c r="O20" i="10"/>
  <c r="O21" i="10"/>
  <c r="O22" i="10"/>
  <c r="O23" i="10"/>
  <c r="O8" i="10"/>
  <c r="O9" i="10"/>
  <c r="O10" i="10"/>
  <c r="O11" i="10"/>
  <c r="O7" i="10"/>
  <c r="O12" i="10" s="1"/>
  <c r="J20" i="10"/>
  <c r="J21" i="10"/>
  <c r="J22" i="10"/>
  <c r="J23" i="10"/>
  <c r="J19" i="10"/>
  <c r="O19" i="10" s="1"/>
  <c r="J8" i="10"/>
  <c r="J9" i="10"/>
  <c r="J10" i="10"/>
  <c r="J11" i="10"/>
  <c r="J7" i="10"/>
  <c r="M22" i="13"/>
  <c r="M23" i="13"/>
  <c r="M21" i="13"/>
  <c r="X10" i="9"/>
  <c r="X11" i="9"/>
  <c r="X14" i="9"/>
  <c r="X15" i="9"/>
  <c r="P9" i="9"/>
  <c r="X9" i="9" s="1"/>
  <c r="P10" i="9"/>
  <c r="P11" i="9"/>
  <c r="P12" i="9"/>
  <c r="X12" i="9" s="1"/>
  <c r="P13" i="9"/>
  <c r="X13" i="9" s="1"/>
  <c r="P14" i="9"/>
  <c r="P15" i="9"/>
  <c r="P8" i="9"/>
  <c r="X8" i="9" s="1"/>
  <c r="N9" i="9"/>
  <c r="N10" i="9"/>
  <c r="O10" i="9" s="1"/>
  <c r="Z10" i="9" s="1"/>
  <c r="N11" i="9"/>
  <c r="O11" i="9" s="1"/>
  <c r="Z11" i="9" s="1"/>
  <c r="N12" i="9"/>
  <c r="O12" i="9" s="1"/>
  <c r="Z12" i="9" s="1"/>
  <c r="N13" i="9"/>
  <c r="N14" i="9"/>
  <c r="O14" i="9" s="1"/>
  <c r="Z14" i="9" s="1"/>
  <c r="N15" i="9"/>
  <c r="N8" i="9"/>
  <c r="U10" i="9"/>
  <c r="U11" i="9"/>
  <c r="U12" i="9"/>
  <c r="U13" i="9"/>
  <c r="U14" i="9"/>
  <c r="U15" i="9"/>
  <c r="U8" i="9"/>
  <c r="M9" i="9"/>
  <c r="M10" i="9"/>
  <c r="M11" i="9"/>
  <c r="M12" i="9"/>
  <c r="M13" i="9"/>
  <c r="M14" i="9"/>
  <c r="M15" i="9"/>
  <c r="O15" i="9"/>
  <c r="Z15" i="9" s="1"/>
  <c r="O8" i="9"/>
  <c r="G15" i="9"/>
  <c r="I15" i="9" s="1"/>
  <c r="G14" i="9"/>
  <c r="I14" i="9" s="1"/>
  <c r="G13" i="9"/>
  <c r="I13" i="9" s="1"/>
  <c r="G12" i="9"/>
  <c r="I12" i="9" s="1"/>
  <c r="G11" i="9"/>
  <c r="I11" i="9" s="1"/>
  <c r="G10" i="9"/>
  <c r="I10" i="9" s="1"/>
  <c r="I9" i="9"/>
  <c r="G8" i="9"/>
  <c r="I8" i="9" s="1"/>
  <c r="R8" i="9" l="1"/>
  <c r="O24" i="10"/>
  <c r="O27" i="10" s="1"/>
  <c r="M24" i="13"/>
  <c r="O13" i="9"/>
  <c r="Z13" i="9" s="1"/>
  <c r="O9" i="9"/>
  <c r="Z9" i="9" s="1"/>
  <c r="U9" i="9"/>
  <c r="R15" i="9" l="1"/>
  <c r="Q15" i="9" s="1"/>
  <c r="V15" i="9" s="1"/>
  <c r="W15" i="9" s="1"/>
  <c r="R14" i="9"/>
  <c r="Q14" i="9" s="1"/>
  <c r="V14" i="9" s="1"/>
  <c r="W14" i="9" s="1"/>
  <c r="R13" i="9"/>
  <c r="Q13" i="9" s="1"/>
  <c r="V13" i="9" s="1"/>
  <c r="W13" i="9" s="1"/>
  <c r="R12" i="9"/>
  <c r="Q12" i="9" s="1"/>
  <c r="V12" i="9" s="1"/>
  <c r="W12" i="9" s="1"/>
  <c r="R11" i="9"/>
  <c r="Q11" i="9" s="1"/>
  <c r="V11" i="9" s="1"/>
  <c r="W11" i="9" s="1"/>
  <c r="R10" i="9"/>
  <c r="Q10" i="9" s="1"/>
  <c r="V10" i="9" s="1"/>
  <c r="W10" i="9" s="1"/>
  <c r="R9" i="9"/>
  <c r="Q9" i="9" s="1"/>
  <c r="V9" i="9" s="1"/>
  <c r="W9" i="9" s="1"/>
  <c r="M12" i="12"/>
  <c r="N12" i="13"/>
  <c r="N8" i="13"/>
  <c r="K12" i="13"/>
  <c r="K11" i="13"/>
  <c r="N11" i="13" s="1"/>
  <c r="K10" i="13"/>
  <c r="N10" i="13" s="1"/>
  <c r="K9" i="13"/>
  <c r="N9" i="13" s="1"/>
  <c r="K8" i="13"/>
  <c r="J12" i="12"/>
  <c r="J11" i="12"/>
  <c r="M11" i="12" s="1"/>
  <c r="J10" i="12"/>
  <c r="M10" i="12" s="1"/>
  <c r="J9" i="12"/>
  <c r="M9" i="12" s="1"/>
  <c r="J8" i="12"/>
  <c r="M8" i="12" s="1"/>
  <c r="AA12" i="9" l="1"/>
  <c r="Y12" i="9" s="1"/>
  <c r="AA13" i="9"/>
  <c r="Y13" i="9" s="1"/>
  <c r="AA10" i="9"/>
  <c r="Y10" i="9" s="1"/>
  <c r="AA14" i="9"/>
  <c r="Y14" i="9" s="1"/>
  <c r="AA11" i="9"/>
  <c r="Y11" i="9" s="1"/>
  <c r="AA15" i="9"/>
  <c r="Y15" i="9" s="1"/>
  <c r="AA9" i="9"/>
  <c r="Y9" i="9" s="1"/>
  <c r="J24" i="3"/>
  <c r="I24" i="3" s="1"/>
  <c r="O24" i="3" s="1"/>
  <c r="N24" i="3" s="1"/>
  <c r="J23" i="3"/>
  <c r="I23" i="3" s="1"/>
  <c r="J22" i="3"/>
  <c r="I22" i="3" s="1"/>
  <c r="O22" i="3" s="1"/>
  <c r="N22" i="3" s="1"/>
  <c r="J21" i="3"/>
  <c r="I21" i="3" s="1"/>
  <c r="O21" i="3" s="1"/>
  <c r="N21" i="3" s="1"/>
  <c r="J20" i="3"/>
  <c r="I20" i="3" s="1"/>
  <c r="O20" i="3" s="1"/>
  <c r="N20" i="3" s="1"/>
  <c r="J19" i="3"/>
  <c r="I19" i="3" s="1"/>
  <c r="J18" i="3"/>
  <c r="I18" i="3" s="1"/>
  <c r="O18" i="3" s="1"/>
  <c r="N18" i="3" s="1"/>
  <c r="J17" i="3"/>
  <c r="I17" i="3" s="1"/>
  <c r="O17" i="3" s="1"/>
  <c r="J16" i="3"/>
  <c r="I16" i="3" s="1"/>
  <c r="J15" i="3"/>
  <c r="I15" i="3" s="1"/>
  <c r="O15" i="3" s="1"/>
  <c r="N15" i="3" s="1"/>
  <c r="J14" i="3"/>
  <c r="I14" i="3" s="1"/>
  <c r="J13" i="3"/>
  <c r="I13" i="3" s="1"/>
  <c r="O13" i="3" s="1"/>
  <c r="N13" i="3" s="1"/>
  <c r="J12" i="3"/>
  <c r="I12" i="3" s="1"/>
  <c r="J11" i="3"/>
  <c r="I11" i="3" s="1"/>
  <c r="O11" i="3" s="1"/>
  <c r="J10" i="3"/>
  <c r="I10" i="3" s="1"/>
  <c r="O10" i="3" s="1"/>
  <c r="J9" i="3"/>
  <c r="I9" i="3" s="1"/>
  <c r="O9" i="3" s="1"/>
  <c r="J8" i="3"/>
  <c r="I8" i="3" s="1"/>
  <c r="Q8" i="9"/>
  <c r="S9" i="9"/>
  <c r="S10" i="9"/>
  <c r="S11" i="9"/>
  <c r="S12" i="9"/>
  <c r="S13" i="9"/>
  <c r="S14" i="9"/>
  <c r="S15" i="9"/>
  <c r="S8" i="9"/>
  <c r="K14" i="4"/>
  <c r="J14" i="4" s="1"/>
  <c r="K13" i="4"/>
  <c r="J13" i="4" s="1"/>
  <c r="K12" i="4"/>
  <c r="J12" i="4" s="1"/>
  <c r="K11" i="4"/>
  <c r="J11" i="4" s="1"/>
  <c r="K10" i="4"/>
  <c r="J10" i="4" s="1"/>
  <c r="K9" i="4"/>
  <c r="J9" i="4" s="1"/>
  <c r="K8" i="4"/>
  <c r="J8" i="4" s="1"/>
  <c r="N9" i="4"/>
  <c r="N10" i="4"/>
  <c r="N11" i="4"/>
  <c r="N12" i="4"/>
  <c r="N13" i="4"/>
  <c r="N14" i="4"/>
  <c r="N8" i="4"/>
  <c r="I9" i="4"/>
  <c r="I10" i="4"/>
  <c r="I11" i="4"/>
  <c r="I12" i="4"/>
  <c r="I13" i="4"/>
  <c r="I14" i="4"/>
  <c r="I8" i="4"/>
  <c r="K9" i="9"/>
  <c r="K10" i="9"/>
  <c r="K11" i="9"/>
  <c r="K12" i="9"/>
  <c r="K13" i="9"/>
  <c r="K14" i="9"/>
  <c r="K15" i="9"/>
  <c r="K8" i="9"/>
  <c r="D24" i="10"/>
  <c r="D18" i="2" s="1"/>
  <c r="K9" i="8"/>
  <c r="K10" i="8"/>
  <c r="K11" i="8"/>
  <c r="K12" i="8"/>
  <c r="K13" i="8"/>
  <c r="K8" i="8"/>
  <c r="J15" i="2"/>
  <c r="O23" i="3" l="1"/>
  <c r="N23" i="3" s="1"/>
  <c r="N9" i="3"/>
  <c r="K14" i="8"/>
  <c r="J12" i="10"/>
  <c r="V8" i="9"/>
  <c r="W8" i="9" s="1"/>
  <c r="AA8" i="9" s="1"/>
  <c r="Z8" i="9"/>
  <c r="O19" i="3"/>
  <c r="N19" i="3" s="1"/>
  <c r="N17" i="3"/>
  <c r="O16" i="3"/>
  <c r="N16" i="3" s="1"/>
  <c r="O14" i="3"/>
  <c r="N14" i="3" s="1"/>
  <c r="O12" i="3"/>
  <c r="N12" i="3" s="1"/>
  <c r="N11" i="3"/>
  <c r="N10" i="3"/>
  <c r="O8" i="3"/>
  <c r="N8" i="3" s="1"/>
  <c r="P13" i="4"/>
  <c r="O13" i="4" s="1"/>
  <c r="P14" i="4"/>
  <c r="O14" i="4" s="1"/>
  <c r="P11" i="4"/>
  <c r="O11" i="4" s="1"/>
  <c r="P10" i="4"/>
  <c r="O10" i="4" s="1"/>
  <c r="P12" i="4"/>
  <c r="O12" i="4" s="1"/>
  <c r="P9" i="4"/>
  <c r="O9" i="4" s="1"/>
  <c r="P8" i="4"/>
  <c r="O8" i="4" s="1"/>
  <c r="J15" i="4"/>
  <c r="I25" i="3"/>
  <c r="J24" i="10"/>
  <c r="M14" i="12"/>
  <c r="J10" i="2" s="1"/>
  <c r="N14" i="13"/>
  <c r="D24" i="13"/>
  <c r="D9" i="2" s="1"/>
  <c r="J9" i="2" s="1"/>
  <c r="E12" i="13"/>
  <c r="E11" i="13"/>
  <c r="E10" i="13"/>
  <c r="E9" i="13"/>
  <c r="E8" i="13"/>
  <c r="J27" i="10" l="1"/>
  <c r="Y8" i="9"/>
  <c r="N25" i="3"/>
  <c r="J11" i="2" s="1"/>
  <c r="O15" i="4"/>
  <c r="J12" i="2" s="1"/>
  <c r="E14" i="13"/>
  <c r="D8" i="2" s="1"/>
  <c r="J8" i="2" s="1"/>
  <c r="E9" i="12"/>
  <c r="E10" i="12"/>
  <c r="E11" i="12"/>
  <c r="E12" i="12"/>
  <c r="E8" i="12"/>
  <c r="E14" i="12" l="1"/>
  <c r="D10" i="2" s="1"/>
  <c r="D14" i="8"/>
  <c r="D13" i="2" s="1"/>
  <c r="J13" i="2" s="1"/>
  <c r="D12" i="10" l="1"/>
  <c r="I16" i="9"/>
  <c r="D25" i="3"/>
  <c r="D11" i="2" s="1"/>
  <c r="D27" i="10" l="1"/>
  <c r="H1" i="10" s="1"/>
  <c r="D17" i="2"/>
  <c r="J17" i="2" s="1"/>
  <c r="H1" i="4"/>
  <c r="J14" i="2" s="1"/>
  <c r="J16" i="2" s="1"/>
  <c r="D19" i="2" l="1"/>
  <c r="J18" i="2"/>
  <c r="D14" i="2"/>
  <c r="D16" i="2" l="1"/>
  <c r="D21" i="2" s="1"/>
  <c r="J19" i="2"/>
  <c r="J21" i="2" s="1"/>
  <c r="I20" i="2"/>
  <c r="Q16" i="9"/>
  <c r="C20" i="2" l="1"/>
  <c r="Y16" i="9"/>
  <c r="K1" i="9" s="1"/>
</calcChain>
</file>

<file path=xl/sharedStrings.xml><?xml version="1.0" encoding="utf-8"?>
<sst xmlns="http://schemas.openxmlformats.org/spreadsheetml/2006/main" count="309" uniqueCount="136">
  <si>
    <t>Project Name:</t>
  </si>
  <si>
    <t>Not applicable:  If this spreadsheet is not applicable to the project, mark an "x" in the box to the left.</t>
  </si>
  <si>
    <t>PROPERTY LEASES TO PROVIDE HOUSING</t>
  </si>
  <si>
    <t>Unit Size</t>
  </si>
  <si>
    <t>Fair Market Rent (FMR)</t>
  </si>
  <si>
    <t>0 Bedroom</t>
  </si>
  <si>
    <t>1 Bedroom</t>
  </si>
  <si>
    <t>2 Bedroom</t>
  </si>
  <si>
    <t>3 Bedroom</t>
  </si>
  <si>
    <t>4 Bedroom</t>
  </si>
  <si>
    <t>PROPERTY LEASES TO PROVIDE SUPPORTIVE SERVICES</t>
  </si>
  <si>
    <t>Description of Property and Use</t>
  </si>
  <si>
    <t>OPERATING BUDGET</t>
  </si>
  <si>
    <t>Eligible Cost</t>
  </si>
  <si>
    <t xml:space="preserve">Quantity Description </t>
  </si>
  <si>
    <t>Annual Request</t>
  </si>
  <si>
    <t>CASH MATCH DETAIL</t>
  </si>
  <si>
    <t>Government or Private</t>
  </si>
  <si>
    <t>Name of                                    Contributing Entity</t>
  </si>
  <si>
    <t xml:space="preserve">Description of Contribution </t>
  </si>
  <si>
    <t>Annual Amount</t>
  </si>
  <si>
    <t>TOTAL BUDGET</t>
  </si>
  <si>
    <t>Eligible Costs</t>
  </si>
  <si>
    <t>Leased Units</t>
  </si>
  <si>
    <t>COSTS OF CONTRIBUTING DATA TO HMIS</t>
  </si>
  <si>
    <t>Purchasing or Leasing Computer Hardware, Software, Licenses, or Equipment</t>
  </si>
  <si>
    <t>Obtaining Technical Support</t>
  </si>
  <si>
    <t>Leasing Office Space</t>
  </si>
  <si>
    <t>Cost of Utilities and High-Speed Data Transmission needed for HMIS</t>
  </si>
  <si>
    <t>Salaries for Operating HMIS</t>
  </si>
  <si>
    <t>Cost of Travel to HUD-Sponsored and HUD-Approved HMIS Training</t>
  </si>
  <si>
    <t>SUPPORTIVE SERVICES BUDGET</t>
  </si>
  <si>
    <t>Description</t>
  </si>
  <si>
    <t>Assessment of Services Needs</t>
  </si>
  <si>
    <t>Assistance with Moving Costs</t>
  </si>
  <si>
    <t>Case Management</t>
  </si>
  <si>
    <t>Child Care</t>
  </si>
  <si>
    <t>Education Services</t>
  </si>
  <si>
    <t>Employment Assistance/Job Training</t>
  </si>
  <si>
    <t>Food</t>
  </si>
  <si>
    <t>Housing Search &amp; Counseling Services</t>
  </si>
  <si>
    <t>Legal Services</t>
  </si>
  <si>
    <t>Life Skills</t>
  </si>
  <si>
    <t>Mental Health Services</t>
  </si>
  <si>
    <t>Outpatient Health Sevices</t>
  </si>
  <si>
    <t>Outreach Services</t>
  </si>
  <si>
    <t>Substance Abuse Treatment Services</t>
  </si>
  <si>
    <t>Transporation</t>
  </si>
  <si>
    <t xml:space="preserve">  Not applicable:  If this spreadsheet is not applicable to the project, mark an "x" in the box to the left.</t>
  </si>
  <si>
    <t>STAFFING DETAIL</t>
  </si>
  <si>
    <t>Maintenance/Repair of Housing</t>
  </si>
  <si>
    <t>Job Title</t>
  </si>
  <si>
    <t xml:space="preserve">Key Job Responsibilities </t>
  </si>
  <si>
    <t>FTE</t>
  </si>
  <si>
    <t>Property Taxes and Insurance</t>
  </si>
  <si>
    <t>Replacement Reserve</t>
  </si>
  <si>
    <t>Building Security</t>
  </si>
  <si>
    <t>Electricity, Gas, and Water</t>
  </si>
  <si>
    <t>Furniture</t>
  </si>
  <si>
    <t>Equipment  (Lease or purchase)</t>
  </si>
  <si>
    <t>Annual Salary</t>
  </si>
  <si>
    <t>Fringe Percent</t>
  </si>
  <si>
    <t>Total</t>
  </si>
  <si>
    <t xml:space="preserve">Utility Deposits </t>
  </si>
  <si>
    <t>Leased Structures</t>
  </si>
  <si>
    <t>Operating Costs for SSO Project</t>
  </si>
  <si>
    <t xml:space="preserve">                                                  Total Request for Supportive Services:     </t>
  </si>
  <si>
    <t>Supportive Services</t>
  </si>
  <si>
    <t>Operating</t>
  </si>
  <si>
    <t>HMIS</t>
  </si>
  <si>
    <t xml:space="preserve">Total Cash Match:  </t>
  </si>
  <si>
    <t>IN-KIND MATCH DETAIL</t>
  </si>
  <si>
    <t>Nature and Description of In-Kind</t>
  </si>
  <si>
    <t>Calculation of Value</t>
  </si>
  <si>
    <t xml:space="preserve">Total In-Kind Match:  </t>
  </si>
  <si>
    <t xml:space="preserve">Total Staff Compensation:   </t>
  </si>
  <si>
    <t>Cash Match</t>
  </si>
  <si>
    <t>In-Kind Match</t>
  </si>
  <si>
    <t>Total Match</t>
  </si>
  <si>
    <t xml:space="preserve">                                                              Total Budget:</t>
  </si>
  <si>
    <t>PROJECT NAME:</t>
  </si>
  <si>
    <t>Rochester/Monroe County Homeless CoC Budget Workbook Instructions</t>
  </si>
  <si>
    <t>The nature of the eligible costs that are being requested determines which of the other seven spreadsheets must be completed by the applicant.  These spreadsheets are Supportive Services, Operating, Leasing, Rental Assistance, HMIS, and Staffing.  If a spreadsheet does not pertain to the funding request, check the "Not Applicable" box at the top left of the spreadsheet.</t>
  </si>
  <si>
    <t xml:space="preserve">                                         Sub-Total HUD Request:</t>
  </si>
  <si>
    <t xml:space="preserve"> The NOFA, once released, potentially may change the eligible costs for each type of program, whether Permanent Housing or Rapid ReHousing (PSH and RRH)</t>
  </si>
  <si>
    <t>Spreadsheet cells in which applicants can enter data are highlighted in green.  In most cases, computations are generated automatically and information from the detailed spreadsheets is transferred directly to the Total Budget spreadsheet.</t>
  </si>
  <si>
    <t xml:space="preserve">We encourage you to include all other funding for the project above the 25% required minimum match in your leveraging.  </t>
  </si>
  <si>
    <r>
      <rPr>
        <b/>
        <u/>
        <sz val="10"/>
        <rFont val="Arial"/>
        <family val="2"/>
      </rPr>
      <t>Match - Renewal Projects:</t>
    </r>
    <r>
      <rPr>
        <u/>
        <sz val="10"/>
        <rFont val="Arial"/>
        <family val="2"/>
      </rPr>
      <t xml:space="preserve">  </t>
    </r>
    <r>
      <rPr>
        <sz val="10"/>
        <rFont val="Arial"/>
        <family val="2"/>
      </rPr>
      <t>For local application process provide a detailed list of match sources and amounts on the Match worksheet.  Documentation of match will have to be submitted when completing the C1.9a Issues and Conditions if project is awarded funding</t>
    </r>
  </si>
  <si>
    <r>
      <rPr>
        <b/>
        <u/>
        <sz val="10"/>
        <color rgb="FF000000"/>
        <rFont val="Arial"/>
        <family val="2"/>
      </rPr>
      <t xml:space="preserve">Match - New Projects:  </t>
    </r>
    <r>
      <rPr>
        <sz val="10"/>
        <color rgb="FF000000"/>
        <rFont val="Arial"/>
        <family val="2"/>
      </rPr>
      <t>Both cash and in-kind match must be documented via signed agreements, letters of commitment, or memoranda of understanding that are submitted with the application.  In the case of in-kind match, documentation must include how the value was determined.</t>
    </r>
  </si>
  <si>
    <t>Provide narrative detail on the budget lines; quantity, cost of items, mileage calculation, etc.</t>
  </si>
  <si>
    <t>Rental Assistance</t>
  </si>
  <si>
    <t>This budget workbook consists of 8 separate spreadsheets.  This first spreadsheet contains instructions on how to complete the workbook.  The following three spreadsheets are required for all applications:  Total Budget, Match, and Leverage.</t>
  </si>
  <si>
    <r>
      <rPr>
        <b/>
        <sz val="10"/>
        <color rgb="FF000000"/>
        <rFont val="Arial"/>
        <family val="2"/>
      </rPr>
      <t xml:space="preserve">Match:  </t>
    </r>
    <r>
      <rPr>
        <sz val="10"/>
        <color rgb="FF000000"/>
        <rFont val="Arial"/>
        <family val="2"/>
      </rPr>
      <t xml:space="preserve">Applicants are reminded that HUD requires that all HUD funding, </t>
    </r>
    <r>
      <rPr>
        <u/>
        <sz val="10"/>
        <color rgb="FF000000"/>
        <rFont val="Arial"/>
        <family val="2"/>
      </rPr>
      <t>except leasing</t>
    </r>
    <r>
      <rPr>
        <sz val="10"/>
        <color rgb="FF000000"/>
        <rFont val="Arial"/>
        <family val="2"/>
      </rPr>
      <t>, must be matched with a minimum 25% total cash and/or non-cash (in-kind) contribution for eligible program costs.</t>
    </r>
  </si>
  <si>
    <t>Actual Rent</t>
  </si>
  <si>
    <r>
      <t xml:space="preserve">Name </t>
    </r>
    <r>
      <rPr>
        <sz val="10"/>
        <rFont val="Arial"/>
        <family val="2"/>
      </rPr>
      <t>(or vacant if currently no one in that position)</t>
    </r>
  </si>
  <si>
    <t xml:space="preserve">Project Name:  </t>
  </si>
  <si>
    <t>Number of Units</t>
  </si>
  <si>
    <t>Total Request for Rental Assistance</t>
  </si>
  <si>
    <t>The only entry that applicants can make in the Total Budget spreadsheet is the dollar amount of the project administration costs requested.  The local maximum allowable is 10%.</t>
  </si>
  <si>
    <t>Project Administration   (Up to 10% Maximum)</t>
  </si>
  <si>
    <t>Description should include personnel costs and other eligible costs.  Detail for the personnel costs is completed on the staffing worksheet.</t>
  </si>
  <si>
    <t xml:space="preserve">Total </t>
  </si>
  <si>
    <t>Fill in # of units and actual rent if not using FMR only.  Total = b*c *12; or b*d*12 will autocalculate</t>
  </si>
  <si>
    <t>RENTAL ASSISTANCE</t>
  </si>
  <si>
    <t xml:space="preserve">Annual Request </t>
  </si>
  <si>
    <t>Total Supportive Services Leases</t>
  </si>
  <si>
    <t xml:space="preserve">                                Match Percent:</t>
  </si>
  <si>
    <t>Total Salary</t>
  </si>
  <si>
    <t xml:space="preserve">                        Total HUD Request (line 8 + line 9)</t>
  </si>
  <si>
    <t>Total HUD Request (line 8 + line 9)</t>
  </si>
  <si>
    <t xml:space="preserve">Remember your Total is for three years worth of funding </t>
  </si>
  <si>
    <t xml:space="preserve"> </t>
  </si>
  <si>
    <t xml:space="preserve">  Match Percent:</t>
  </si>
  <si>
    <t xml:space="preserve">TOTAL 3 YEAR BUDGET </t>
  </si>
  <si>
    <t xml:space="preserve">       Total Budget:</t>
  </si>
  <si>
    <t>Triennial Request</t>
  </si>
  <si>
    <t xml:space="preserve">          Total Request for HMIS:     </t>
  </si>
  <si>
    <t xml:space="preserve">Year 2 STAFFING DETAIL </t>
  </si>
  <si>
    <t xml:space="preserve">Year 3 STAFFING DETAIL </t>
  </si>
  <si>
    <t xml:space="preserve">Please make sure you look at all 3 years on this page! </t>
  </si>
  <si>
    <t>Year 2 OPERATING BUDGET</t>
  </si>
  <si>
    <t>Year 3 OPERATING BUDGET</t>
  </si>
  <si>
    <t>Request</t>
  </si>
  <si>
    <t xml:space="preserve">Total Request for Operating:     </t>
  </si>
  <si>
    <t xml:space="preserve">Total Request for Operating Year 2:     </t>
  </si>
  <si>
    <t xml:space="preserve">Total Request for Operating Year 3:     </t>
  </si>
  <si>
    <t>3 year request  Amount</t>
  </si>
  <si>
    <t>2 Year  Request</t>
  </si>
  <si>
    <t>3 Year  Request</t>
  </si>
  <si>
    <t>3 Year Request</t>
  </si>
  <si>
    <t>3 Year Request  Amount</t>
  </si>
  <si>
    <t xml:space="preserve">3 Year Request </t>
  </si>
  <si>
    <t xml:space="preserve">Year 2 </t>
  </si>
  <si>
    <t xml:space="preserve">Year 3 </t>
  </si>
  <si>
    <t xml:space="preserve">3 Year Match Total </t>
  </si>
  <si>
    <t>3 year Request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</si>
</sst>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
    <numFmt numFmtId="166" formatCode="_(&quot;$&quot;* #,##0_);_(&quot;$&quot;* \(#,##0\);_(&quot;$&quot;* &quot;-&quot;??_);_(@_)"/>
    <numFmt numFmtId="167" formatCode="&quot;$&quot;#,##0.00"/>
  </numFmts>
  <fonts count="31" x14ac:knownFonts="1">
    <font>
      <sz val="10"/>
      <name val="Arial"/>
    </font>
    <font>
      <b/>
      <sz val="11"/>
      <color rgb="FF000000"/>
      <name val="Arial"/>
      <family val="2"/>
    </font>
    <font>
      <sz val="10"/>
      <color rgb="FF000000"/>
      <name val="Arial"/>
      <family val="2"/>
    </font>
    <font>
      <b/>
      <sz val="12"/>
      <color rgb="FF000000"/>
      <name val="Arial"/>
      <family val="2"/>
    </font>
    <font>
      <b/>
      <sz val="10"/>
      <color rgb="FF000000"/>
      <name val="Arial"/>
      <family val="2"/>
    </font>
    <font>
      <sz val="10"/>
      <name val="Arial"/>
      <family val="2"/>
    </font>
    <font>
      <sz val="11"/>
      <color rgb="FF000000"/>
      <name val="Calibri"/>
      <family val="2"/>
    </font>
    <font>
      <sz val="8"/>
      <color rgb="FF000000"/>
      <name val="Arial"/>
      <family val="2"/>
    </font>
    <font>
      <i/>
      <sz val="10"/>
      <color rgb="FF000000"/>
      <name val="Arial"/>
      <family val="2"/>
    </font>
    <font>
      <b/>
      <u/>
      <sz val="10"/>
      <color rgb="FF000000"/>
      <name val="Arial"/>
      <family val="2"/>
    </font>
    <font>
      <sz val="10"/>
      <color rgb="FF000000"/>
      <name val="Arial"/>
      <family val="2"/>
    </font>
    <font>
      <sz val="10"/>
      <name val="Arial"/>
      <family val="2"/>
    </font>
    <font>
      <b/>
      <u/>
      <sz val="10"/>
      <name val="Arial"/>
      <family val="2"/>
    </font>
    <font>
      <u/>
      <sz val="10"/>
      <name val="Arial"/>
      <family val="2"/>
    </font>
    <font>
      <u/>
      <sz val="10"/>
      <color rgb="FF000000"/>
      <name val="Arial"/>
      <family val="2"/>
    </font>
    <font>
      <b/>
      <sz val="10"/>
      <name val="Arial"/>
      <family val="2"/>
    </font>
    <font>
      <sz val="16"/>
      <name val="Arial"/>
      <family val="2"/>
    </font>
    <font>
      <sz val="16"/>
      <color rgb="FF000000"/>
      <name val="Arial"/>
      <family val="2"/>
    </font>
    <font>
      <b/>
      <sz val="16"/>
      <color rgb="FF000000"/>
      <name val="Arial"/>
      <family val="2"/>
    </font>
    <font>
      <b/>
      <u/>
      <sz val="16"/>
      <name val="Arial"/>
      <family val="2"/>
    </font>
    <font>
      <b/>
      <sz val="16"/>
      <name val="Arial"/>
      <family val="2"/>
    </font>
    <font>
      <sz val="16"/>
      <color theme="6" tint="0.59999389629810485"/>
      <name val="Arial"/>
      <family val="2"/>
    </font>
    <font>
      <sz val="16"/>
      <color rgb="FF000000"/>
      <name val="Calibri"/>
      <family val="2"/>
    </font>
    <font>
      <i/>
      <sz val="16"/>
      <color rgb="FF000000"/>
      <name val="Arial"/>
      <family val="2"/>
    </font>
    <font>
      <b/>
      <sz val="16"/>
      <color rgb="FFFF0000"/>
      <name val="Arial"/>
      <family val="2"/>
    </font>
    <font>
      <sz val="16"/>
      <color rgb="FFFF0000"/>
      <name val="Arial"/>
      <family val="2"/>
    </font>
    <font>
      <b/>
      <i/>
      <sz val="16"/>
      <color rgb="FFFF0000"/>
      <name val="Arial"/>
      <family val="2"/>
    </font>
    <font>
      <sz val="10"/>
      <color theme="0"/>
      <name val="Arial"/>
      <family val="2"/>
    </font>
    <font>
      <b/>
      <sz val="18"/>
      <color rgb="FFFF0000"/>
      <name val="Arial"/>
      <family val="2"/>
    </font>
    <font>
      <sz val="16"/>
      <color theme="0"/>
      <name val="Arial"/>
      <family val="2"/>
    </font>
    <font>
      <sz val="18"/>
      <name val="Arial"/>
      <family val="2"/>
    </font>
  </fonts>
  <fills count="15">
    <fill>
      <patternFill patternType="none"/>
    </fill>
    <fill>
      <patternFill patternType="gray125"/>
    </fill>
    <fill>
      <patternFill patternType="solid">
        <fgColor rgb="FFC2D69B"/>
        <bgColor rgb="FFC2D69B"/>
      </patternFill>
    </fill>
    <fill>
      <patternFill patternType="solid">
        <fgColor rgb="FFEAF1DD"/>
        <bgColor rgb="FFEAF1DD"/>
      </patternFill>
    </fill>
    <fill>
      <patternFill patternType="solid">
        <fgColor rgb="FFFFFFFF"/>
        <bgColor rgb="FFFFFFFF"/>
      </patternFill>
    </fill>
    <fill>
      <patternFill patternType="solid">
        <fgColor theme="6" tint="0.59999389629810485"/>
        <bgColor indexed="64"/>
      </patternFill>
    </fill>
    <fill>
      <patternFill patternType="solid">
        <fgColor theme="0"/>
        <bgColor rgb="FFEAF1DD"/>
      </patternFill>
    </fill>
    <fill>
      <patternFill patternType="solid">
        <fgColor rgb="FF99CC00"/>
        <bgColor indexed="64"/>
      </patternFill>
    </fill>
    <fill>
      <patternFill patternType="solid">
        <fgColor rgb="FFCCCC00"/>
        <bgColor indexed="64"/>
      </patternFill>
    </fill>
    <fill>
      <patternFill patternType="solid">
        <fgColor rgb="FFCCCC00"/>
        <bgColor rgb="FFC2D69B"/>
      </patternFill>
    </fill>
    <fill>
      <patternFill patternType="solid">
        <fgColor theme="0"/>
        <bgColor indexed="64"/>
      </patternFill>
    </fill>
    <fill>
      <patternFill patternType="solid">
        <fgColor rgb="FFFFFF00"/>
        <bgColor rgb="FFC2D69B"/>
      </patternFill>
    </fill>
    <fill>
      <patternFill patternType="solid">
        <fgColor theme="1"/>
        <bgColor indexed="64"/>
      </patternFill>
    </fill>
    <fill>
      <patternFill patternType="solid">
        <fgColor theme="6" tint="0.39997558519241921"/>
        <bgColor indexed="64"/>
      </patternFill>
    </fill>
    <fill>
      <patternFill patternType="solid">
        <fgColor theme="6" tint="0.39997558519241921"/>
        <bgColor rgb="FFC2D69B"/>
      </patternFill>
    </fill>
  </fills>
  <borders count="2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dotted">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9" fontId="5" fillId="0" borderId="0" applyFont="0" applyFill="0" applyBorder="0" applyAlignment="0" applyProtection="0"/>
    <xf numFmtId="44" fontId="5" fillId="0" borderId="0" applyFont="0" applyFill="0" applyBorder="0" applyAlignment="0" applyProtection="0"/>
  </cellStyleXfs>
  <cellXfs count="301">
    <xf numFmtId="0" fontId="0" fillId="0" borderId="0" xfId="0"/>
    <xf numFmtId="0" fontId="2" fillId="0" borderId="1" xfId="0" applyFont="1" applyBorder="1" applyAlignment="1">
      <alignment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wrapText="1"/>
    </xf>
    <xf numFmtId="164" fontId="4" fillId="0" borderId="1" xfId="0" applyNumberFormat="1" applyFont="1" applyBorder="1" applyAlignment="1">
      <alignment horizontal="center" wrapText="1"/>
    </xf>
    <xf numFmtId="0" fontId="2" fillId="0" borderId="1" xfId="0" applyFont="1" applyBorder="1" applyAlignment="1">
      <alignment vertical="center" wrapText="1"/>
    </xf>
    <xf numFmtId="0" fontId="2" fillId="3" borderId="2" xfId="0" applyFont="1" applyFill="1" applyBorder="1" applyAlignment="1">
      <alignment horizontal="center" vertical="center"/>
    </xf>
    <xf numFmtId="165" fontId="2" fillId="0" borderId="1" xfId="0" applyNumberFormat="1" applyFont="1" applyBorder="1" applyAlignment="1">
      <alignment horizontal="center" vertical="center"/>
    </xf>
    <xf numFmtId="0" fontId="6" fillId="0" borderId="1" xfId="0" applyFont="1" applyBorder="1" applyAlignment="1">
      <alignment vertical="center" wrapText="1"/>
    </xf>
    <xf numFmtId="165" fontId="4" fillId="0" borderId="1" xfId="0" applyNumberFormat="1" applyFont="1" applyBorder="1" applyAlignment="1">
      <alignment horizontal="center" wrapText="1"/>
    </xf>
    <xf numFmtId="0" fontId="8" fillId="4" borderId="1" xfId="0" applyFont="1" applyFill="1" applyBorder="1" applyAlignment="1">
      <alignment horizontal="center" vertical="center" wrapText="1"/>
    </xf>
    <xf numFmtId="0" fontId="0" fillId="0" borderId="0" xfId="0"/>
    <xf numFmtId="0" fontId="15" fillId="0" borderId="0" xfId="0" applyFont="1" applyAlignment="1">
      <alignment wrapText="1"/>
    </xf>
    <xf numFmtId="0" fontId="16" fillId="0" borderId="0" xfId="0" applyFont="1"/>
    <xf numFmtId="0" fontId="17" fillId="0" borderId="3" xfId="0" applyFont="1" applyBorder="1" applyAlignment="1" applyProtection="1">
      <alignment horizontal="left" vertical="center"/>
      <protection locked="0"/>
    </xf>
    <xf numFmtId="0" fontId="17" fillId="0" borderId="1" xfId="0" applyFont="1" applyBorder="1" applyAlignment="1">
      <alignment horizontal="center" vertical="center" wrapText="1"/>
    </xf>
    <xf numFmtId="164" fontId="17" fillId="0" borderId="1" xfId="0" applyNumberFormat="1" applyFont="1" applyBorder="1" applyAlignment="1">
      <alignment horizontal="center" vertical="center"/>
    </xf>
    <xf numFmtId="0" fontId="17" fillId="0" borderId="1" xfId="0" applyFont="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7" fillId="0" borderId="1" xfId="0" applyFont="1" applyBorder="1" applyAlignment="1">
      <alignment vertical="center" wrapText="1"/>
    </xf>
    <xf numFmtId="0" fontId="17" fillId="3" borderId="2" xfId="0" applyFont="1" applyFill="1" applyBorder="1" applyAlignment="1">
      <alignment horizontal="center" vertical="center"/>
    </xf>
    <xf numFmtId="0" fontId="18" fillId="0" borderId="1" xfId="0" applyFont="1" applyBorder="1" applyAlignment="1">
      <alignment horizontal="center"/>
    </xf>
    <xf numFmtId="0" fontId="18" fillId="0" borderId="1" xfId="0" applyFont="1" applyBorder="1" applyAlignment="1">
      <alignment horizontal="center" wrapText="1"/>
    </xf>
    <xf numFmtId="164" fontId="18" fillId="0" borderId="1" xfId="0" applyNumberFormat="1" applyFont="1" applyBorder="1" applyAlignment="1">
      <alignment horizontal="center" wrapText="1"/>
    </xf>
    <xf numFmtId="0" fontId="17" fillId="0" borderId="3" xfId="0" applyFont="1" applyBorder="1" applyAlignment="1">
      <alignment horizontal="center" vertical="center"/>
    </xf>
    <xf numFmtId="0" fontId="17" fillId="2" borderId="3" xfId="0" applyFont="1" applyFill="1" applyBorder="1" applyAlignment="1">
      <alignment vertical="center" wrapText="1"/>
    </xf>
    <xf numFmtId="164" fontId="17" fillId="2" borderId="3" xfId="0" applyNumberFormat="1" applyFont="1" applyFill="1" applyBorder="1" applyAlignment="1">
      <alignment horizontal="center" vertical="center"/>
    </xf>
    <xf numFmtId="0" fontId="17" fillId="0" borderId="5" xfId="0" applyFont="1" applyBorder="1" applyAlignment="1">
      <alignment horizontal="center" vertical="center"/>
    </xf>
    <xf numFmtId="0" fontId="17" fillId="0" borderId="5" xfId="0" applyFont="1" applyBorder="1" applyAlignment="1">
      <alignment horizontal="left" vertical="center"/>
    </xf>
    <xf numFmtId="0" fontId="18" fillId="0" borderId="6" xfId="0" applyFont="1" applyBorder="1" applyAlignment="1">
      <alignment horizontal="left" vertical="center" wrapText="1"/>
    </xf>
    <xf numFmtId="164" fontId="17" fillId="0" borderId="3" xfId="0" applyNumberFormat="1" applyFont="1" applyBorder="1" applyAlignment="1">
      <alignment horizontal="center" vertical="center"/>
    </xf>
    <xf numFmtId="0" fontId="19" fillId="0" borderId="0" xfId="0" applyFont="1"/>
    <xf numFmtId="0" fontId="16" fillId="0" borderId="0" xfId="0" applyFont="1"/>
    <xf numFmtId="0" fontId="18" fillId="0" borderId="1" xfId="0" applyFont="1" applyBorder="1" applyAlignment="1">
      <alignment horizontal="center" vertical="center"/>
    </xf>
    <xf numFmtId="0" fontId="16" fillId="5" borderId="0" xfId="0" applyFont="1" applyFill="1"/>
    <xf numFmtId="0" fontId="20" fillId="0" borderId="0" xfId="0" applyFont="1"/>
    <xf numFmtId="166" fontId="16" fillId="5" borderId="0" xfId="2" applyNumberFormat="1" applyFont="1" applyFill="1"/>
    <xf numFmtId="166" fontId="16" fillId="0" borderId="0" xfId="2" applyNumberFormat="1" applyFont="1"/>
    <xf numFmtId="0" fontId="17" fillId="3" borderId="1" xfId="0" applyFont="1" applyFill="1" applyBorder="1" applyAlignment="1">
      <alignment horizontal="center" vertical="center"/>
    </xf>
    <xf numFmtId="0" fontId="17" fillId="6" borderId="14" xfId="0" applyFont="1" applyFill="1" applyBorder="1" applyAlignment="1">
      <alignment horizontal="center" vertical="center"/>
    </xf>
    <xf numFmtId="0" fontId="16" fillId="0" borderId="14" xfId="0" applyFont="1" applyBorder="1"/>
    <xf numFmtId="0" fontId="19" fillId="0" borderId="14" xfId="0" applyFont="1" applyBorder="1"/>
    <xf numFmtId="0" fontId="17" fillId="0" borderId="14" xfId="0" applyFont="1" applyBorder="1" applyAlignment="1">
      <alignment horizontal="left" vertical="center"/>
    </xf>
    <xf numFmtId="0" fontId="17" fillId="0" borderId="14" xfId="0" applyFont="1" applyBorder="1" applyAlignment="1">
      <alignment vertical="center" wrapText="1"/>
    </xf>
    <xf numFmtId="164" fontId="17" fillId="0" borderId="14" xfId="0" applyNumberFormat="1" applyFont="1" applyBorder="1" applyAlignment="1">
      <alignment horizontal="center" vertical="center"/>
    </xf>
    <xf numFmtId="0" fontId="17" fillId="0" borderId="14" xfId="0" applyFont="1" applyBorder="1" applyAlignment="1">
      <alignment vertical="center"/>
    </xf>
    <xf numFmtId="0" fontId="17" fillId="0" borderId="14" xfId="0" applyFont="1" applyBorder="1" applyAlignment="1" applyProtection="1">
      <alignment horizontal="left" vertical="center"/>
      <protection locked="0"/>
    </xf>
    <xf numFmtId="0" fontId="16" fillId="5" borderId="14" xfId="0" applyFont="1" applyFill="1" applyBorder="1"/>
    <xf numFmtId="164" fontId="17" fillId="0" borderId="14" xfId="0" applyNumberFormat="1" applyFont="1" applyBorder="1" applyAlignment="1" applyProtection="1">
      <alignment horizontal="center" vertical="center" wrapText="1"/>
      <protection locked="0"/>
    </xf>
    <xf numFmtId="166" fontId="16" fillId="5" borderId="14" xfId="2" applyNumberFormat="1" applyFont="1" applyFill="1" applyBorder="1"/>
    <xf numFmtId="166" fontId="16" fillId="0" borderId="14" xfId="2" applyNumberFormat="1" applyFont="1" applyBorder="1"/>
    <xf numFmtId="0" fontId="20" fillId="0" borderId="14" xfId="0" applyFont="1" applyBorder="1"/>
    <xf numFmtId="0" fontId="17" fillId="0" borderId="10" xfId="0" applyFont="1" applyBorder="1" applyAlignment="1">
      <alignment vertical="center"/>
    </xf>
    <xf numFmtId="0" fontId="17" fillId="0" borderId="12" xfId="0" applyFont="1" applyBorder="1" applyAlignment="1">
      <alignment vertical="center"/>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0" fontId="20" fillId="0" borderId="14" xfId="0" applyFont="1" applyBorder="1" applyAlignment="1">
      <alignment wrapText="1"/>
    </xf>
    <xf numFmtId="0" fontId="20" fillId="0" borderId="0" xfId="0" applyFont="1" applyAlignment="1">
      <alignment wrapText="1"/>
    </xf>
    <xf numFmtId="0" fontId="18" fillId="0" borderId="3" xfId="0" applyFont="1" applyBorder="1" applyAlignment="1" applyProtection="1">
      <alignment horizontal="left" vertical="center"/>
      <protection locked="0"/>
    </xf>
    <xf numFmtId="0" fontId="20" fillId="0" borderId="0" xfId="0" applyFont="1" applyAlignment="1">
      <alignment horizontal="center" wrapText="1"/>
    </xf>
    <xf numFmtId="166" fontId="20" fillId="0" borderId="14" xfId="2" applyNumberFormat="1" applyFont="1" applyBorder="1"/>
    <xf numFmtId="166" fontId="20" fillId="0" borderId="0" xfId="2" applyNumberFormat="1" applyFont="1"/>
    <xf numFmtId="0" fontId="17" fillId="0" borderId="1" xfId="0" applyFont="1" applyBorder="1" applyAlignment="1">
      <alignment horizontal="left" vertical="center" wrapText="1"/>
    </xf>
    <xf numFmtId="164" fontId="17" fillId="0" borderId="1" xfId="0" applyNumberFormat="1" applyFont="1" applyBorder="1" applyAlignment="1">
      <alignment horizontal="center" vertical="center" wrapText="1"/>
    </xf>
    <xf numFmtId="0" fontId="17" fillId="2" borderId="3" xfId="0" applyFont="1" applyFill="1" applyBorder="1" applyAlignment="1">
      <alignment horizontal="left" vertical="center" wrapText="1"/>
    </xf>
    <xf numFmtId="164" fontId="17" fillId="2" borderId="3" xfId="0" applyNumberFormat="1" applyFont="1" applyFill="1" applyBorder="1" applyAlignment="1">
      <alignment horizontal="center" vertical="center" wrapText="1"/>
    </xf>
    <xf numFmtId="0" fontId="17" fillId="2" borderId="4" xfId="0" applyFont="1" applyFill="1" applyBorder="1" applyAlignment="1">
      <alignment vertical="center" wrapText="1"/>
    </xf>
    <xf numFmtId="164" fontId="18" fillId="0" borderId="3" xfId="0" applyNumberFormat="1" applyFont="1" applyBorder="1" applyAlignment="1">
      <alignment horizontal="center" vertical="center" wrapText="1"/>
    </xf>
    <xf numFmtId="164" fontId="17" fillId="0" borderId="3" xfId="0" applyNumberFormat="1" applyFont="1" applyBorder="1" applyAlignment="1">
      <alignment horizontal="center" vertical="center" wrapText="1"/>
    </xf>
    <xf numFmtId="0" fontId="17" fillId="3" borderId="3" xfId="0" applyFont="1" applyFill="1" applyBorder="1" applyAlignment="1">
      <alignment vertical="center" wrapText="1"/>
    </xf>
    <xf numFmtId="164" fontId="17" fillId="3" borderId="3" xfId="0" applyNumberFormat="1" applyFont="1" applyFill="1" applyBorder="1" applyAlignment="1">
      <alignment horizontal="center" vertical="center"/>
    </xf>
    <xf numFmtId="0" fontId="17" fillId="0" borderId="9" xfId="0" applyFont="1" applyBorder="1" applyAlignment="1">
      <alignment horizontal="center" vertical="center"/>
    </xf>
    <xf numFmtId="0" fontId="22" fillId="0" borderId="1" xfId="0" applyFont="1" applyBorder="1"/>
    <xf numFmtId="0" fontId="17" fillId="0" borderId="1" xfId="0" applyFont="1" applyFill="1" applyBorder="1" applyAlignment="1">
      <alignment horizontal="left" vertical="center"/>
    </xf>
    <xf numFmtId="0" fontId="17" fillId="0" borderId="3" xfId="0" applyFont="1" applyBorder="1" applyAlignment="1">
      <alignment horizontal="left" vertical="center" wrapText="1"/>
    </xf>
    <xf numFmtId="0" fontId="18" fillId="0" borderId="1" xfId="0" applyFont="1" applyBorder="1" applyAlignment="1">
      <alignment horizontal="left" vertical="center" wrapText="1"/>
    </xf>
    <xf numFmtId="0" fontId="17" fillId="2" borderId="1" xfId="0" applyFont="1" applyFill="1" applyBorder="1" applyAlignment="1">
      <alignment horizontal="left" vertical="center"/>
    </xf>
    <xf numFmtId="164" fontId="17" fillId="0" borderId="3" xfId="0" applyNumberFormat="1" applyFont="1" applyBorder="1" applyAlignment="1">
      <alignment horizontal="left" vertical="center" wrapText="1"/>
    </xf>
    <xf numFmtId="0" fontId="17" fillId="0" borderId="8" xfId="0" applyFont="1" applyBorder="1" applyAlignment="1">
      <alignment horizontal="center" vertical="center"/>
    </xf>
    <xf numFmtId="0" fontId="23" fillId="0" borderId="8" xfId="0" applyFont="1" applyBorder="1" applyAlignment="1">
      <alignment vertical="center"/>
    </xf>
    <xf numFmtId="9" fontId="23" fillId="0" borderId="8" xfId="1" applyNumberFormat="1" applyFont="1" applyBorder="1" applyAlignment="1">
      <alignment horizontal="left" vertical="center"/>
    </xf>
    <xf numFmtId="164" fontId="17" fillId="0" borderId="8" xfId="0" applyNumberFormat="1" applyFont="1" applyBorder="1" applyAlignment="1">
      <alignment horizontal="left" vertical="center" wrapText="1"/>
    </xf>
    <xf numFmtId="0" fontId="24" fillId="0" borderId="0" xfId="0" applyFont="1"/>
    <xf numFmtId="0" fontId="18" fillId="0" borderId="14" xfId="0" applyFont="1" applyBorder="1" applyAlignment="1">
      <alignment horizontal="center" vertical="center"/>
    </xf>
    <xf numFmtId="0" fontId="18" fillId="0" borderId="14" xfId="0" applyFont="1" applyBorder="1" applyAlignment="1">
      <alignment horizontal="center"/>
    </xf>
    <xf numFmtId="0" fontId="18" fillId="0" borderId="14" xfId="0" applyFont="1" applyBorder="1" applyAlignment="1">
      <alignment horizontal="center" wrapText="1"/>
    </xf>
    <xf numFmtId="164" fontId="18" fillId="0" borderId="14" xfId="0" applyNumberFormat="1" applyFont="1" applyBorder="1" applyAlignment="1">
      <alignment horizontal="center" wrapText="1"/>
    </xf>
    <xf numFmtId="0" fontId="17" fillId="2" borderId="14" xfId="0" applyFont="1" applyFill="1" applyBorder="1" applyAlignment="1">
      <alignment vertical="center" wrapText="1"/>
    </xf>
    <xf numFmtId="0" fontId="18" fillId="0" borderId="14" xfId="0" applyFont="1" applyBorder="1" applyAlignment="1">
      <alignment horizontal="left" vertical="center" wrapText="1"/>
    </xf>
    <xf numFmtId="0" fontId="17" fillId="0" borderId="14" xfId="0" applyFont="1" applyFill="1" applyBorder="1" applyAlignment="1">
      <alignment horizontal="left" vertical="center"/>
    </xf>
    <xf numFmtId="0" fontId="0" fillId="0" borderId="0" xfId="0"/>
    <xf numFmtId="0" fontId="5" fillId="8" borderId="14" xfId="0" applyFont="1" applyFill="1" applyBorder="1"/>
    <xf numFmtId="0" fontId="7" fillId="9" borderId="14" xfId="0" applyFont="1" applyFill="1" applyBorder="1" applyAlignment="1">
      <alignment vertical="center" wrapText="1"/>
    </xf>
    <xf numFmtId="0" fontId="5" fillId="0" borderId="15" xfId="0" applyFont="1" applyBorder="1"/>
    <xf numFmtId="0" fontId="16" fillId="0" borderId="0" xfId="0" applyFont="1"/>
    <xf numFmtId="0" fontId="18" fillId="0" borderId="1" xfId="0" applyFont="1" applyBorder="1" applyAlignment="1">
      <alignment horizontal="center" vertical="center"/>
    </xf>
    <xf numFmtId="0" fontId="18" fillId="0" borderId="1" xfId="0" applyFont="1" applyBorder="1" applyAlignment="1">
      <alignment horizontal="center" wrapText="1"/>
    </xf>
    <xf numFmtId="0" fontId="16" fillId="0" borderId="12" xfId="0" applyFont="1" applyBorder="1"/>
    <xf numFmtId="0" fontId="0" fillId="0" borderId="0" xfId="0"/>
    <xf numFmtId="0" fontId="16" fillId="0" borderId="0" xfId="0" applyFont="1" applyAlignment="1">
      <alignment horizontal="center" vertical="center"/>
    </xf>
    <xf numFmtId="0" fontId="24" fillId="10" borderId="1" xfId="0" applyFont="1" applyFill="1" applyBorder="1" applyAlignment="1">
      <alignment horizontal="center" vertical="center"/>
    </xf>
    <xf numFmtId="0" fontId="24" fillId="10" borderId="1" xfId="0" applyFont="1" applyFill="1" applyBorder="1" applyAlignment="1">
      <alignment horizontal="center" vertical="center" wrapText="1"/>
    </xf>
    <xf numFmtId="164" fontId="24" fillId="10" borderId="1" xfId="0" applyNumberFormat="1" applyFont="1" applyFill="1" applyBorder="1" applyAlignment="1">
      <alignment horizontal="center" vertical="center" wrapText="1"/>
    </xf>
    <xf numFmtId="0" fontId="24" fillId="10" borderId="0" xfId="0" applyFont="1" applyFill="1" applyAlignment="1">
      <alignment horizontal="center" vertical="center"/>
    </xf>
    <xf numFmtId="0" fontId="24" fillId="10" borderId="0" xfId="0" applyFont="1" applyFill="1" applyAlignment="1">
      <alignment horizontal="left" vertical="center"/>
    </xf>
    <xf numFmtId="0" fontId="24" fillId="10" borderId="3" xfId="0" applyFont="1" applyFill="1" applyBorder="1" applyAlignment="1">
      <alignment horizontal="center" vertical="center"/>
    </xf>
    <xf numFmtId="164" fontId="24" fillId="10" borderId="3" xfId="0" applyNumberFormat="1" applyFont="1" applyFill="1" applyBorder="1" applyAlignment="1">
      <alignment horizontal="center" vertical="center" wrapText="1"/>
    </xf>
    <xf numFmtId="0" fontId="24" fillId="10" borderId="8" xfId="0" applyFont="1" applyFill="1" applyBorder="1" applyAlignment="1">
      <alignment horizontal="center" vertical="center"/>
    </xf>
    <xf numFmtId="0" fontId="26" fillId="10" borderId="8" xfId="0" applyFont="1" applyFill="1" applyBorder="1" applyAlignment="1">
      <alignment horizontal="center" vertical="center" wrapText="1"/>
    </xf>
    <xf numFmtId="9" fontId="26" fillId="10" borderId="8" xfId="1" applyNumberFormat="1" applyFont="1" applyFill="1" applyBorder="1" applyAlignment="1">
      <alignment horizontal="center" vertical="center" wrapText="1"/>
    </xf>
    <xf numFmtId="164" fontId="24" fillId="10" borderId="8" xfId="0" applyNumberFormat="1" applyFont="1" applyFill="1" applyBorder="1" applyAlignment="1">
      <alignment horizontal="center" vertical="center" wrapText="1"/>
    </xf>
    <xf numFmtId="0" fontId="24" fillId="0" borderId="14" xfId="0" applyFont="1" applyBorder="1" applyAlignment="1">
      <alignment horizontal="center" vertical="center" wrapText="1"/>
    </xf>
    <xf numFmtId="164" fontId="24" fillId="0" borderId="14" xfId="0" applyNumberFormat="1" applyFont="1" applyBorder="1" applyAlignment="1">
      <alignment horizontal="center" wrapText="1"/>
    </xf>
    <xf numFmtId="0" fontId="25" fillId="0" borderId="14" xfId="0"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left" vertical="center"/>
    </xf>
    <xf numFmtId="0" fontId="25" fillId="0" borderId="1" xfId="0" applyFont="1" applyBorder="1" applyAlignment="1">
      <alignment vertical="center" wrapText="1"/>
    </xf>
    <xf numFmtId="164" fontId="25" fillId="0" borderId="1" xfId="0" applyNumberFormat="1"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applyAlignment="1">
      <alignment horizontal="center" wrapText="1"/>
    </xf>
    <xf numFmtId="164" fontId="24" fillId="0" borderId="1" xfId="0" applyNumberFormat="1" applyFont="1" applyBorder="1" applyAlignment="1">
      <alignment horizontal="center" wrapText="1"/>
    </xf>
    <xf numFmtId="0" fontId="25" fillId="0" borderId="3" xfId="0" applyFont="1" applyBorder="1" applyAlignment="1">
      <alignment horizontal="center" vertical="center"/>
    </xf>
    <xf numFmtId="0" fontId="25" fillId="0" borderId="3" xfId="0" applyFont="1" applyBorder="1" applyAlignment="1">
      <alignment horizontal="left" vertical="center" wrapText="1"/>
    </xf>
    <xf numFmtId="0" fontId="25" fillId="3" borderId="3" xfId="0" applyFont="1" applyFill="1" applyBorder="1" applyAlignment="1">
      <alignment vertical="center" wrapText="1"/>
    </xf>
    <xf numFmtId="164" fontId="25" fillId="3" borderId="3" xfId="0" applyNumberFormat="1" applyFont="1" applyFill="1" applyBorder="1" applyAlignment="1">
      <alignment horizontal="center" vertical="center"/>
    </xf>
    <xf numFmtId="0" fontId="25" fillId="0" borderId="9" xfId="0" applyFont="1" applyBorder="1" applyAlignment="1">
      <alignment horizontal="center" vertical="center"/>
    </xf>
    <xf numFmtId="0" fontId="25" fillId="0" borderId="5" xfId="0" applyFont="1" applyBorder="1" applyAlignment="1">
      <alignment horizontal="center" vertical="center"/>
    </xf>
    <xf numFmtId="0" fontId="25" fillId="0" borderId="5" xfId="0" applyFont="1" applyBorder="1" applyAlignment="1">
      <alignment horizontal="left" vertical="center"/>
    </xf>
    <xf numFmtId="0" fontId="24" fillId="0" borderId="6" xfId="0" applyFont="1" applyBorder="1" applyAlignment="1">
      <alignment horizontal="left" vertical="center" wrapText="1"/>
    </xf>
    <xf numFmtId="164" fontId="25" fillId="0" borderId="3" xfId="0" applyNumberFormat="1" applyFont="1" applyBorder="1" applyAlignment="1">
      <alignment horizontal="center" vertical="center"/>
    </xf>
    <xf numFmtId="0" fontId="18" fillId="0" borderId="6" xfId="0" applyFont="1" applyBorder="1" applyAlignment="1">
      <alignment horizontal="center" vertical="center"/>
    </xf>
    <xf numFmtId="0" fontId="25" fillId="0" borderId="0" xfId="0" applyFont="1"/>
    <xf numFmtId="0" fontId="25" fillId="0" borderId="0" xfId="0" applyFont="1" applyAlignment="1">
      <alignment horizontal="center" vertical="center"/>
    </xf>
    <xf numFmtId="0" fontId="25" fillId="2" borderId="3" xfId="0" applyFont="1" applyFill="1" applyBorder="1" applyAlignment="1">
      <alignment vertical="center" wrapText="1"/>
    </xf>
    <xf numFmtId="164" fontId="25" fillId="2" borderId="3" xfId="0" applyNumberFormat="1" applyFont="1" applyFill="1" applyBorder="1" applyAlignment="1">
      <alignment horizontal="center" vertical="center"/>
    </xf>
    <xf numFmtId="0" fontId="24" fillId="0" borderId="6" xfId="0" applyFont="1" applyBorder="1" applyAlignment="1">
      <alignment horizontal="center" vertical="center"/>
    </xf>
    <xf numFmtId="0" fontId="20" fillId="0" borderId="14" xfId="0" applyFont="1" applyBorder="1" applyAlignment="1">
      <alignment horizontal="center" vertical="center"/>
    </xf>
    <xf numFmtId="0" fontId="20" fillId="0" borderId="14" xfId="0" applyFont="1" applyBorder="1" applyAlignment="1">
      <alignment horizontal="center" vertical="center" wrapText="1"/>
    </xf>
    <xf numFmtId="0" fontId="24" fillId="0" borderId="14" xfId="0" applyFont="1" applyBorder="1" applyAlignment="1">
      <alignment horizontal="center" vertical="center"/>
    </xf>
    <xf numFmtId="0" fontId="25" fillId="0" borderId="14" xfId="0" applyFont="1" applyBorder="1"/>
    <xf numFmtId="0" fontId="25" fillId="0" borderId="14" xfId="0" applyFont="1" applyBorder="1" applyAlignment="1" applyProtection="1">
      <alignment horizontal="left" vertical="center"/>
      <protection locked="0"/>
    </xf>
    <xf numFmtId="0" fontId="25" fillId="5" borderId="14" xfId="0" applyFont="1" applyFill="1" applyBorder="1"/>
    <xf numFmtId="164" fontId="25" fillId="0" borderId="14" xfId="0" applyNumberFormat="1" applyFont="1" applyBorder="1" applyAlignment="1" applyProtection="1">
      <alignment horizontal="center" vertical="center" wrapText="1"/>
      <protection locked="0"/>
    </xf>
    <xf numFmtId="166" fontId="25" fillId="5" borderId="14" xfId="2" applyNumberFormat="1" applyFont="1" applyFill="1" applyBorder="1"/>
    <xf numFmtId="166" fontId="25" fillId="0" borderId="14" xfId="2" applyNumberFormat="1" applyFont="1" applyBorder="1"/>
    <xf numFmtId="0" fontId="24" fillId="0" borderId="14" xfId="0" applyFont="1" applyBorder="1"/>
    <xf numFmtId="166" fontId="24" fillId="0" borderId="14" xfId="2" applyNumberFormat="1" applyFont="1" applyBorder="1"/>
    <xf numFmtId="0" fontId="24" fillId="0" borderId="0" xfId="0" applyFont="1" applyAlignment="1">
      <alignment wrapText="1"/>
    </xf>
    <xf numFmtId="0" fontId="24" fillId="0" borderId="0" xfId="0" applyFont="1" applyAlignment="1">
      <alignment horizontal="center" wrapText="1"/>
    </xf>
    <xf numFmtId="0" fontId="24" fillId="0" borderId="3" xfId="0" applyFont="1" applyBorder="1" applyAlignment="1" applyProtection="1">
      <alignment horizontal="left" vertical="center"/>
      <protection locked="0"/>
    </xf>
    <xf numFmtId="0" fontId="25" fillId="5" borderId="0" xfId="0" applyFont="1" applyFill="1"/>
    <xf numFmtId="166" fontId="25" fillId="5" borderId="0" xfId="2" applyNumberFormat="1" applyFont="1" applyFill="1"/>
    <xf numFmtId="166" fontId="25" fillId="0" borderId="0" xfId="2" applyNumberFormat="1" applyFont="1"/>
    <xf numFmtId="0" fontId="25" fillId="0" borderId="3" xfId="0" applyFont="1" applyBorder="1" applyAlignment="1" applyProtection="1">
      <alignment horizontal="left" vertical="center"/>
      <protection locked="0"/>
    </xf>
    <xf numFmtId="166" fontId="24" fillId="0" borderId="0" xfId="2" applyNumberFormat="1"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0" fontId="18" fillId="0" borderId="1" xfId="0" applyFont="1" applyBorder="1" applyAlignment="1">
      <alignment horizontal="center" wrapText="1"/>
    </xf>
    <xf numFmtId="0" fontId="27" fillId="0" borderId="0" xfId="0" applyFont="1"/>
    <xf numFmtId="0" fontId="5" fillId="0" borderId="0" xfId="0" applyFont="1"/>
    <xf numFmtId="166" fontId="27" fillId="0" borderId="0" xfId="0" applyNumberFormat="1" applyFont="1"/>
    <xf numFmtId="0" fontId="28" fillId="12" borderId="1" xfId="0" applyFont="1" applyFill="1" applyBorder="1" applyAlignment="1">
      <alignment horizontal="center" vertical="center" wrapText="1"/>
    </xf>
    <xf numFmtId="0" fontId="28" fillId="12" borderId="0" xfId="0" applyFont="1" applyFill="1"/>
    <xf numFmtId="164" fontId="29" fillId="0" borderId="14" xfId="0" applyNumberFormat="1" applyFont="1" applyBorder="1"/>
    <xf numFmtId="0" fontId="29" fillId="0" borderId="14" xfId="0" applyFont="1" applyBorder="1"/>
    <xf numFmtId="0" fontId="16" fillId="0" borderId="14" xfId="0" applyFont="1" applyBorder="1" applyAlignment="1">
      <alignment horizontal="center" vertical="center" wrapText="1"/>
    </xf>
    <xf numFmtId="0" fontId="16" fillId="0" borderId="14" xfId="0" applyFont="1" applyBorder="1" applyAlignment="1">
      <alignment horizontal="left" vertical="center" wrapText="1"/>
    </xf>
    <xf numFmtId="49" fontId="16" fillId="2" borderId="14" xfId="0" applyNumberFormat="1" applyFont="1" applyFill="1" applyBorder="1" applyAlignment="1">
      <alignment horizontal="center" vertical="center" wrapText="1"/>
    </xf>
    <xf numFmtId="164" fontId="16" fillId="0" borderId="14" xfId="0" applyNumberFormat="1" applyFont="1" applyBorder="1" applyAlignment="1">
      <alignment horizontal="center" vertical="center" wrapText="1"/>
    </xf>
    <xf numFmtId="0" fontId="25" fillId="10" borderId="14" xfId="0" applyFont="1" applyFill="1" applyBorder="1" applyAlignment="1">
      <alignment horizontal="left" vertical="center" wrapText="1"/>
    </xf>
    <xf numFmtId="0" fontId="25" fillId="10" borderId="14" xfId="0" applyFont="1" applyFill="1" applyBorder="1" applyAlignment="1">
      <alignment vertical="center" wrapText="1"/>
    </xf>
    <xf numFmtId="164" fontId="25" fillId="10" borderId="14" xfId="0" applyNumberFormat="1" applyFont="1" applyFill="1" applyBorder="1" applyAlignment="1">
      <alignment horizontal="center" vertical="center" wrapText="1"/>
    </xf>
    <xf numFmtId="0" fontId="16" fillId="10" borderId="14" xfId="0" applyFont="1" applyFill="1" applyBorder="1" applyAlignment="1">
      <alignment horizontal="left" vertical="center" wrapText="1"/>
    </xf>
    <xf numFmtId="0" fontId="20" fillId="10" borderId="14" xfId="0" applyFont="1" applyFill="1" applyBorder="1" applyAlignment="1">
      <alignment horizontal="left" vertical="center" wrapText="1"/>
    </xf>
    <xf numFmtId="0" fontId="20" fillId="10" borderId="14" xfId="0" applyFont="1" applyFill="1" applyBorder="1" applyAlignment="1">
      <alignment horizontal="center" wrapText="1"/>
    </xf>
    <xf numFmtId="164" fontId="20" fillId="10" borderId="14" xfId="0" applyNumberFormat="1" applyFont="1" applyFill="1" applyBorder="1" applyAlignment="1">
      <alignment horizontal="center" wrapText="1"/>
    </xf>
    <xf numFmtId="0" fontId="16" fillId="0" borderId="14" xfId="0" applyFont="1" applyBorder="1" applyAlignment="1">
      <alignment vertical="center" wrapText="1"/>
    </xf>
    <xf numFmtId="49" fontId="20" fillId="0" borderId="14" xfId="0" applyNumberFormat="1" applyFont="1" applyBorder="1" applyAlignment="1">
      <alignment horizontal="center" vertical="center" wrapText="1"/>
    </xf>
    <xf numFmtId="0" fontId="16" fillId="13" borderId="14" xfId="0" applyFont="1" applyFill="1" applyBorder="1" applyAlignment="1">
      <alignment horizontal="left" vertical="center" wrapText="1"/>
    </xf>
    <xf numFmtId="49" fontId="16" fillId="14" borderId="14" xfId="0" applyNumberFormat="1" applyFont="1" applyFill="1" applyBorder="1" applyAlignment="1">
      <alignment horizontal="center" vertical="center" wrapText="1"/>
    </xf>
    <xf numFmtId="167" fontId="2" fillId="0" borderId="3" xfId="0" applyNumberFormat="1" applyFont="1" applyBorder="1" applyAlignment="1">
      <alignment horizontal="center" vertical="center"/>
    </xf>
    <xf numFmtId="0" fontId="30" fillId="0" borderId="17" xfId="0" applyFont="1" applyBorder="1"/>
    <xf numFmtId="0" fontId="28" fillId="0" borderId="18" xfId="0" applyFont="1" applyBorder="1" applyAlignment="1">
      <alignment horizontal="center" vertical="center"/>
    </xf>
    <xf numFmtId="0" fontId="30" fillId="0" borderId="19" xfId="0" applyFont="1" applyBorder="1"/>
    <xf numFmtId="167" fontId="28" fillId="0" borderId="0" xfId="0" applyNumberFormat="1" applyFont="1" applyAlignment="1">
      <alignment horizontal="center" vertical="center"/>
    </xf>
    <xf numFmtId="167" fontId="17" fillId="2" borderId="14" xfId="0" applyNumberFormat="1" applyFont="1" applyFill="1" applyBorder="1" applyAlignment="1">
      <alignment horizontal="center" vertical="center"/>
    </xf>
    <xf numFmtId="167" fontId="16" fillId="14" borderId="14" xfId="0" applyNumberFormat="1" applyFont="1" applyFill="1" applyBorder="1" applyAlignment="1">
      <alignment horizontal="center" vertical="center" wrapText="1"/>
    </xf>
    <xf numFmtId="167" fontId="16" fillId="2" borderId="14" xfId="0" applyNumberFormat="1" applyFont="1" applyFill="1" applyBorder="1" applyAlignment="1">
      <alignment horizontal="center" vertical="center" wrapText="1"/>
    </xf>
    <xf numFmtId="167" fontId="29" fillId="0" borderId="14" xfId="0" applyNumberFormat="1" applyFont="1" applyBorder="1"/>
    <xf numFmtId="167" fontId="16" fillId="10" borderId="14" xfId="0" applyNumberFormat="1" applyFont="1" applyFill="1" applyBorder="1" applyAlignment="1">
      <alignment horizontal="center" vertical="center" wrapText="1"/>
    </xf>
    <xf numFmtId="167" fontId="16" fillId="0" borderId="14" xfId="0" applyNumberFormat="1" applyFont="1" applyBorder="1" applyAlignment="1">
      <alignment horizontal="center" vertical="center" wrapText="1"/>
    </xf>
    <xf numFmtId="0" fontId="16" fillId="0" borderId="20" xfId="0" applyFont="1" applyBorder="1"/>
    <xf numFmtId="0" fontId="17" fillId="3" borderId="21" xfId="0" applyFont="1" applyFill="1" applyBorder="1" applyAlignment="1">
      <alignment horizontal="center" vertical="center"/>
    </xf>
    <xf numFmtId="0" fontId="16" fillId="0" borderId="21" xfId="0" applyFont="1" applyBorder="1"/>
    <xf numFmtId="0" fontId="16" fillId="0" borderId="1" xfId="0" applyFont="1" applyBorder="1"/>
    <xf numFmtId="0" fontId="16" fillId="0" borderId="22" xfId="0" applyFont="1" applyBorder="1"/>
    <xf numFmtId="167" fontId="24" fillId="0" borderId="16" xfId="0" applyNumberFormat="1" applyFont="1" applyBorder="1" applyAlignment="1">
      <alignment horizontal="center" vertical="center"/>
    </xf>
    <xf numFmtId="167" fontId="24" fillId="10" borderId="3" xfId="0" applyNumberFormat="1" applyFont="1" applyFill="1" applyBorder="1" applyAlignment="1">
      <alignment horizontal="center" vertical="center" wrapText="1"/>
    </xf>
    <xf numFmtId="167" fontId="24" fillId="11" borderId="3" xfId="0" applyNumberFormat="1" applyFont="1" applyFill="1" applyBorder="1" applyAlignment="1">
      <alignment horizontal="center" vertical="center" wrapText="1"/>
    </xf>
    <xf numFmtId="167" fontId="17" fillId="0" borderId="3" xfId="0" applyNumberFormat="1" applyFont="1" applyBorder="1" applyAlignment="1">
      <alignment horizontal="left" vertical="center" wrapText="1"/>
    </xf>
    <xf numFmtId="167" fontId="17" fillId="2" borderId="3" xfId="0" applyNumberFormat="1" applyFont="1" applyFill="1" applyBorder="1" applyAlignment="1">
      <alignment horizontal="left" vertical="center" wrapText="1"/>
    </xf>
    <xf numFmtId="164" fontId="29" fillId="0" borderId="0" xfId="0" applyNumberFormat="1" applyFont="1"/>
    <xf numFmtId="0" fontId="29" fillId="0" borderId="0" xfId="0" applyFont="1"/>
    <xf numFmtId="165" fontId="2" fillId="9" borderId="14" xfId="0" applyNumberFormat="1" applyFont="1" applyFill="1" applyBorder="1" applyAlignment="1">
      <alignment horizontal="center" vertical="center"/>
    </xf>
    <xf numFmtId="0" fontId="5" fillId="0" borderId="0" xfId="0" applyFont="1" applyAlignment="1">
      <alignment vertical="center"/>
    </xf>
    <xf numFmtId="166" fontId="27" fillId="0" borderId="0" xfId="0" applyNumberFormat="1" applyFont="1" applyAlignment="1">
      <alignment vertical="center"/>
    </xf>
    <xf numFmtId="0" fontId="5" fillId="8" borderId="14" xfId="0" applyFont="1" applyFill="1" applyBorder="1" applyAlignment="1">
      <alignment horizontal="center" vertical="center"/>
    </xf>
    <xf numFmtId="0" fontId="5" fillId="0" borderId="14" xfId="0" applyFont="1" applyBorder="1" applyAlignment="1">
      <alignment horizontal="center" vertical="center"/>
    </xf>
    <xf numFmtId="166" fontId="5" fillId="0" borderId="14" xfId="2" applyNumberFormat="1" applyFont="1" applyBorder="1" applyAlignment="1">
      <alignment horizontal="center" vertical="center"/>
    </xf>
    <xf numFmtId="0" fontId="0" fillId="8" borderId="14" xfId="0" applyFill="1" applyBorder="1" applyAlignment="1">
      <alignment horizontal="center" vertical="center"/>
    </xf>
    <xf numFmtId="0" fontId="0" fillId="0" borderId="14" xfId="0" applyBorder="1" applyAlignment="1">
      <alignment horizontal="center" vertical="center"/>
    </xf>
    <xf numFmtId="166" fontId="0" fillId="0" borderId="14" xfId="2" applyNumberFormat="1" applyFont="1" applyBorder="1" applyAlignment="1">
      <alignment horizontal="center" vertical="center"/>
    </xf>
    <xf numFmtId="166" fontId="0" fillId="8" borderId="14" xfId="0" applyNumberFormat="1" applyFill="1" applyBorder="1" applyAlignment="1">
      <alignment horizontal="center" vertical="center"/>
    </xf>
    <xf numFmtId="0" fontId="24" fillId="0" borderId="0" xfId="0" applyFont="1" applyAlignment="1">
      <alignment horizontal="center" vertical="center"/>
    </xf>
    <xf numFmtId="164" fontId="16" fillId="0" borderId="16" xfId="0" applyNumberFormat="1" applyFont="1" applyBorder="1" applyAlignment="1">
      <alignment horizontal="center" vertical="center"/>
    </xf>
    <xf numFmtId="0" fontId="17" fillId="2" borderId="3"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4" fillId="0" borderId="14" xfId="0" applyFont="1" applyBorder="1" applyAlignment="1">
      <alignment horizontal="center" wrapText="1"/>
    </xf>
    <xf numFmtId="0" fontId="20" fillId="0" borderId="1" xfId="0" applyFont="1" applyBorder="1" applyAlignment="1">
      <alignment horizontal="center" vertical="center" wrapText="1"/>
    </xf>
    <xf numFmtId="0" fontId="29" fillId="10" borderId="14" xfId="0" applyFont="1" applyFill="1" applyBorder="1"/>
    <xf numFmtId="0" fontId="11" fillId="0" borderId="10" xfId="0" applyFont="1"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2" fillId="0" borderId="10" xfId="0" applyFont="1" applyBorder="1" applyAlignment="1">
      <alignment vertical="center" wrapText="1"/>
    </xf>
    <xf numFmtId="0" fontId="0" fillId="0" borderId="11" xfId="0" applyBorder="1"/>
    <xf numFmtId="0" fontId="0" fillId="0" borderId="12" xfId="0" applyBorder="1"/>
    <xf numFmtId="0" fontId="1" fillId="0" borderId="13" xfId="0" applyFont="1" applyBorder="1" applyAlignment="1">
      <alignment horizontal="center" vertical="center" wrapText="1"/>
    </xf>
    <xf numFmtId="0" fontId="0" fillId="0" borderId="13" xfId="0" applyBorder="1" applyAlignment="1">
      <alignment wrapText="1"/>
    </xf>
    <xf numFmtId="0" fontId="10" fillId="0" borderId="10" xfId="0" applyFont="1" applyBorder="1" applyAlignment="1">
      <alignment vertical="center" wrapText="1"/>
    </xf>
    <xf numFmtId="0" fontId="11" fillId="0" borderId="0" xfId="0" applyFont="1" applyAlignment="1">
      <alignment horizontal="left"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7" fillId="0" borderId="7" xfId="0" applyFont="1" applyBorder="1" applyAlignment="1">
      <alignment horizontal="left" vertical="center"/>
    </xf>
    <xf numFmtId="0" fontId="16" fillId="0" borderId="4" xfId="0" applyFont="1" applyBorder="1"/>
    <xf numFmtId="0" fontId="18" fillId="0" borderId="1" xfId="0" applyFont="1" applyBorder="1" applyAlignment="1">
      <alignment horizontal="left" vertical="center" wrapText="1"/>
    </xf>
    <xf numFmtId="0" fontId="16" fillId="0" borderId="0" xfId="0" applyFont="1"/>
    <xf numFmtId="0" fontId="18" fillId="0" borderId="1" xfId="0" applyFont="1" applyBorder="1" applyAlignment="1">
      <alignment horizontal="center" vertical="center"/>
    </xf>
    <xf numFmtId="0" fontId="24" fillId="10" borderId="7" xfId="0"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4" fillId="10" borderId="7" xfId="0" applyFont="1" applyFill="1" applyBorder="1" applyAlignment="1">
      <alignment horizontal="center" vertical="center"/>
    </xf>
    <xf numFmtId="0" fontId="24" fillId="10" borderId="4" xfId="0" applyFont="1" applyFill="1" applyBorder="1" applyAlignment="1">
      <alignment horizontal="center" vertical="center"/>
    </xf>
    <xf numFmtId="0" fontId="18" fillId="0" borderId="1" xfId="0" applyFont="1" applyBorder="1" applyAlignment="1">
      <alignment horizontal="right" vertical="center"/>
    </xf>
    <xf numFmtId="0" fontId="24" fillId="0" borderId="1" xfId="0" applyFont="1" applyBorder="1" applyAlignment="1">
      <alignment horizontal="center" vertical="center"/>
    </xf>
    <xf numFmtId="0" fontId="25" fillId="0" borderId="0" xfId="0" applyFont="1"/>
    <xf numFmtId="0" fontId="18" fillId="0" borderId="20" xfId="0" applyFont="1" applyBorder="1" applyAlignment="1">
      <alignment horizontal="right" vertical="center"/>
    </xf>
    <xf numFmtId="0" fontId="16" fillId="0" borderId="20" xfId="0" applyFont="1" applyBorder="1"/>
    <xf numFmtId="0" fontId="18" fillId="0" borderId="14" xfId="0" applyFont="1" applyBorder="1" applyAlignment="1">
      <alignment horizontal="center" vertical="center"/>
    </xf>
    <xf numFmtId="0" fontId="16" fillId="0" borderId="14" xfId="0" applyFont="1" applyBorder="1"/>
    <xf numFmtId="0" fontId="24" fillId="0" borderId="14" xfId="0" applyFont="1" applyBorder="1" applyAlignment="1">
      <alignment horizontal="center" vertical="center" wrapText="1"/>
    </xf>
    <xf numFmtId="0" fontId="25" fillId="0" borderId="14" xfId="0" applyFont="1" applyBorder="1" applyAlignment="1">
      <alignment wrapText="1"/>
    </xf>
    <xf numFmtId="0" fontId="21" fillId="5" borderId="10" xfId="0" applyFont="1" applyFill="1" applyBorder="1"/>
    <xf numFmtId="0" fontId="21" fillId="5" borderId="11" xfId="0" applyFont="1" applyFill="1" applyBorder="1"/>
    <xf numFmtId="0" fontId="21" fillId="5" borderId="12" xfId="0" applyFont="1" applyFill="1" applyBorder="1"/>
    <xf numFmtId="0" fontId="16" fillId="0" borderId="10" xfId="0" applyFont="1" applyBorder="1"/>
    <xf numFmtId="0" fontId="16" fillId="0" borderId="11" xfId="0" applyFont="1" applyBorder="1"/>
    <xf numFmtId="0" fontId="16" fillId="0" borderId="12" xfId="0" applyFont="1" applyBorder="1"/>
    <xf numFmtId="0" fontId="16" fillId="0" borderId="10" xfId="0" applyFont="1" applyBorder="1" applyAlignment="1">
      <alignment horizontal="left" wrapText="1"/>
    </xf>
    <xf numFmtId="0" fontId="16" fillId="0" borderId="11" xfId="0" applyFont="1" applyBorder="1" applyAlignment="1">
      <alignment horizontal="left" wrapText="1"/>
    </xf>
    <xf numFmtId="0" fontId="16" fillId="0" borderId="12" xfId="0" applyFont="1" applyBorder="1" applyAlignment="1">
      <alignment horizontal="left"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1" fillId="5" borderId="10" xfId="0" applyFont="1" applyFill="1" applyBorder="1" applyAlignment="1">
      <alignment horizontal="left"/>
    </xf>
    <xf numFmtId="0" fontId="21" fillId="5" borderId="11" xfId="0" applyFont="1" applyFill="1" applyBorder="1" applyAlignment="1">
      <alignment horizontal="left"/>
    </xf>
    <xf numFmtId="0" fontId="21" fillId="5" borderId="12" xfId="0" applyFont="1" applyFill="1" applyBorder="1" applyAlignment="1">
      <alignment horizontal="left"/>
    </xf>
    <xf numFmtId="0" fontId="18" fillId="0" borderId="1" xfId="0" applyFont="1" applyBorder="1" applyAlignment="1">
      <alignment vertical="center" wrapText="1"/>
    </xf>
    <xf numFmtId="0" fontId="5" fillId="0" borderId="1" xfId="0" applyFont="1" applyBorder="1"/>
    <xf numFmtId="49" fontId="2" fillId="9" borderId="14" xfId="0" applyNumberFormat="1" applyFont="1" applyFill="1" applyBorder="1" applyAlignment="1">
      <alignment horizontal="center" vertical="center" wrapText="1"/>
    </xf>
    <xf numFmtId="49" fontId="5" fillId="8" borderId="14" xfId="0" applyNumberFormat="1" applyFont="1" applyFill="1" applyBorder="1" applyAlignment="1">
      <alignment horizontal="center" vertical="center"/>
    </xf>
    <xf numFmtId="0" fontId="3" fillId="0" borderId="1" xfId="0" applyFont="1" applyBorder="1" applyAlignment="1">
      <alignment horizontal="center" vertical="center"/>
    </xf>
    <xf numFmtId="0" fontId="0" fillId="0" borderId="0" xfId="0"/>
    <xf numFmtId="0" fontId="4" fillId="0" borderId="1" xfId="0" applyFont="1" applyBorder="1" applyAlignment="1">
      <alignment horizontal="center" vertical="center"/>
    </xf>
    <xf numFmtId="0" fontId="0" fillId="0" borderId="0" xfId="0" applyAlignment="1">
      <alignment vertical="center"/>
    </xf>
    <xf numFmtId="0" fontId="1" fillId="0" borderId="1" xfId="0" applyFont="1" applyBorder="1" applyAlignment="1">
      <alignment horizontal="right" vertical="center"/>
    </xf>
    <xf numFmtId="0" fontId="7" fillId="9" borderId="14" xfId="0" applyFont="1" applyFill="1" applyBorder="1" applyAlignment="1">
      <alignment horizontal="center" vertical="center" wrapText="1"/>
    </xf>
    <xf numFmtId="0" fontId="5" fillId="8" borderId="14" xfId="0" applyFont="1" applyFill="1" applyBorder="1"/>
    <xf numFmtId="0" fontId="4" fillId="0" borderId="1" xfId="0" applyFont="1" applyBorder="1" applyAlignment="1">
      <alignment horizontal="right" vertical="center"/>
    </xf>
    <xf numFmtId="0" fontId="4" fillId="0" borderId="1" xfId="0" applyFont="1" applyBorder="1" applyAlignment="1">
      <alignment horizontal="center"/>
    </xf>
    <xf numFmtId="0" fontId="2" fillId="9" borderId="14" xfId="0" applyNumberFormat="1" applyFont="1" applyFill="1" applyBorder="1" applyAlignment="1">
      <alignment horizontal="center" vertical="center" wrapText="1"/>
    </xf>
    <xf numFmtId="0" fontId="5" fillId="8" borderId="14"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7" fillId="2" borderId="7" xfId="0" applyFont="1" applyFill="1" applyBorder="1" applyAlignment="1">
      <alignment horizontal="center" vertical="center" wrapText="1"/>
    </xf>
    <xf numFmtId="0" fontId="16" fillId="0" borderId="4" xfId="0" applyFont="1" applyBorder="1" applyAlignment="1">
      <alignment horizontal="center"/>
    </xf>
    <xf numFmtId="0" fontId="18" fillId="0" borderId="5" xfId="0" applyFont="1" applyBorder="1" applyAlignment="1">
      <alignment horizontal="right" vertical="center" wrapText="1"/>
    </xf>
    <xf numFmtId="0" fontId="16" fillId="0" borderId="5" xfId="0" applyFont="1" applyBorder="1"/>
    <xf numFmtId="0" fontId="16" fillId="0" borderId="0" xfId="0" applyFont="1" applyAlignment="1">
      <alignment vertical="center"/>
    </xf>
    <xf numFmtId="0" fontId="17" fillId="2" borderId="7" xfId="0" applyFont="1" applyFill="1" applyBorder="1" applyAlignment="1">
      <alignment horizontal="left" vertical="center" wrapText="1"/>
    </xf>
    <xf numFmtId="0" fontId="17" fillId="7" borderId="1" xfId="0" applyFont="1" applyFill="1" applyBorder="1" applyAlignment="1">
      <alignment horizontal="center" vertical="center"/>
    </xf>
    <xf numFmtId="0" fontId="16" fillId="7" borderId="0" xfId="0" applyFont="1" applyFill="1"/>
  </cellXfs>
  <cellStyles count="3">
    <cellStyle name="Currency" xfId="2" builtinId="4"/>
    <cellStyle name="Normal" xfId="0" builtinId="0"/>
    <cellStyle name="Percent" xfId="1" builtinId="5"/>
  </cellStyles>
  <dxfs count="0"/>
  <tableStyles count="0" defaultTableStyle="TableStyleMedium9" defaultPivotStyle="PivotStyleMedium4"/>
  <colors>
    <mruColors>
      <color rgb="FFCCCC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
  <sheetViews>
    <sheetView workbookViewId="0">
      <selection activeCell="N4" sqref="N4"/>
    </sheetView>
  </sheetViews>
  <sheetFormatPr defaultColWidth="17.33203125" defaultRowHeight="15" customHeight="1" x14ac:dyDescent="0.25"/>
  <cols>
    <col min="1" max="1" width="27.6640625" customWidth="1"/>
    <col min="2" max="4" width="12.5546875" customWidth="1"/>
    <col min="5" max="6" width="0.33203125" customWidth="1"/>
    <col min="7" max="7" width="9.33203125" hidden="1" customWidth="1"/>
  </cols>
  <sheetData>
    <row r="1" spans="1:7" ht="30.75" customHeight="1" x14ac:dyDescent="0.25">
      <c r="A1" s="237" t="s">
        <v>81</v>
      </c>
      <c r="B1" s="238"/>
      <c r="C1" s="238"/>
      <c r="D1" s="238"/>
      <c r="E1" s="238"/>
      <c r="F1" s="10"/>
      <c r="G1" s="10"/>
    </row>
    <row r="2" spans="1:7" ht="66" customHeight="1" x14ac:dyDescent="0.25">
      <c r="A2" s="234" t="s">
        <v>91</v>
      </c>
      <c r="B2" s="235"/>
      <c r="C2" s="235"/>
      <c r="D2" s="235"/>
      <c r="E2" s="236"/>
      <c r="F2" s="10"/>
      <c r="G2" s="10"/>
    </row>
    <row r="3" spans="1:7" ht="6.75" customHeight="1" x14ac:dyDescent="0.25">
      <c r="A3" s="10"/>
      <c r="B3" s="13"/>
      <c r="C3" s="13"/>
      <c r="D3" s="13"/>
      <c r="E3" s="13"/>
      <c r="F3" s="10"/>
      <c r="G3" s="10"/>
    </row>
    <row r="4" spans="1:7" ht="85.5" customHeight="1" x14ac:dyDescent="0.25">
      <c r="A4" s="234" t="s">
        <v>82</v>
      </c>
      <c r="B4" s="235"/>
      <c r="C4" s="235"/>
      <c r="D4" s="235"/>
      <c r="E4" s="236"/>
      <c r="F4" s="10"/>
      <c r="G4" s="10"/>
    </row>
    <row r="5" spans="1:7" ht="6" customHeight="1" x14ac:dyDescent="0.25">
      <c r="A5" s="10"/>
      <c r="B5" s="13"/>
      <c r="C5" s="13"/>
      <c r="D5" s="13"/>
      <c r="E5" s="13"/>
      <c r="F5" s="10"/>
      <c r="G5" s="10"/>
    </row>
    <row r="6" spans="1:7" ht="47.25" customHeight="1" x14ac:dyDescent="0.25">
      <c r="A6" s="239" t="s">
        <v>84</v>
      </c>
      <c r="B6" s="235"/>
      <c r="C6" s="235"/>
      <c r="D6" s="235"/>
      <c r="E6" s="236"/>
      <c r="F6" s="234"/>
      <c r="G6" s="235"/>
    </row>
    <row r="7" spans="1:7" ht="6" customHeight="1" x14ac:dyDescent="0.25">
      <c r="A7" s="15"/>
      <c r="B7" s="15"/>
      <c r="C7" s="15"/>
      <c r="D7" s="15"/>
      <c r="E7" s="15"/>
      <c r="F7" s="15"/>
      <c r="G7" s="10"/>
    </row>
    <row r="8" spans="1:7" ht="51.75" customHeight="1" x14ac:dyDescent="0.25">
      <c r="A8" s="234" t="s">
        <v>85</v>
      </c>
      <c r="B8" s="235"/>
      <c r="C8" s="235"/>
      <c r="D8" s="235"/>
      <c r="E8" s="236"/>
      <c r="F8" s="10"/>
      <c r="G8" s="10"/>
    </row>
    <row r="9" spans="1:7" ht="6" customHeight="1" x14ac:dyDescent="0.25">
      <c r="A9" s="10"/>
      <c r="B9" s="13"/>
      <c r="C9" s="13"/>
      <c r="D9" s="13"/>
      <c r="E9" s="13"/>
      <c r="F9" s="10"/>
      <c r="G9" s="10"/>
    </row>
    <row r="10" spans="1:7" ht="41.25" customHeight="1" x14ac:dyDescent="0.25">
      <c r="A10" s="234" t="s">
        <v>98</v>
      </c>
      <c r="B10" s="235"/>
      <c r="C10" s="235"/>
      <c r="D10" s="235"/>
      <c r="E10" s="236"/>
      <c r="F10" s="10"/>
      <c r="G10" s="10"/>
    </row>
    <row r="11" spans="1:7" ht="6.75" customHeight="1" x14ac:dyDescent="0.25">
      <c r="A11" s="10"/>
      <c r="B11" s="13"/>
      <c r="C11" s="13"/>
      <c r="D11" s="13"/>
      <c r="E11" s="13"/>
      <c r="F11" s="10"/>
      <c r="G11" s="10"/>
    </row>
    <row r="12" spans="1:7" ht="36" customHeight="1" x14ac:dyDescent="0.25">
      <c r="A12" s="239" t="s">
        <v>92</v>
      </c>
      <c r="B12" s="235"/>
      <c r="C12" s="235"/>
      <c r="D12" s="235"/>
      <c r="E12" s="236"/>
      <c r="F12" s="10"/>
      <c r="G12" s="10"/>
    </row>
    <row r="13" spans="1:7" ht="5.25" customHeight="1" x14ac:dyDescent="0.25">
      <c r="A13" s="10"/>
      <c r="B13" s="13"/>
      <c r="C13" s="13"/>
      <c r="D13" s="13"/>
      <c r="E13" s="13"/>
      <c r="F13" s="10"/>
      <c r="G13" s="10"/>
    </row>
    <row r="14" spans="1:7" ht="59.25" customHeight="1" x14ac:dyDescent="0.25">
      <c r="A14" s="239" t="s">
        <v>88</v>
      </c>
      <c r="B14" s="235"/>
      <c r="C14" s="235"/>
      <c r="D14" s="235"/>
      <c r="E14" s="236"/>
      <c r="F14" s="10"/>
      <c r="G14" s="10"/>
    </row>
    <row r="15" spans="1:7" ht="6.75" customHeight="1" x14ac:dyDescent="0.25">
      <c r="A15" s="10"/>
      <c r="B15" s="13"/>
      <c r="C15" s="13"/>
      <c r="D15" s="13"/>
      <c r="E15" s="13"/>
      <c r="F15" s="10"/>
      <c r="G15" s="10"/>
    </row>
    <row r="16" spans="1:7" ht="56.25" customHeight="1" x14ac:dyDescent="0.25">
      <c r="A16" s="240" t="s">
        <v>87</v>
      </c>
      <c r="B16" s="240"/>
      <c r="C16" s="240"/>
      <c r="D16" s="240"/>
      <c r="F16" s="10"/>
      <c r="G16" s="10"/>
    </row>
    <row r="17" spans="1:7" ht="8.25" customHeight="1" x14ac:dyDescent="0.25">
      <c r="A17" s="10"/>
      <c r="B17" s="13"/>
      <c r="C17" s="13"/>
      <c r="D17" s="13"/>
      <c r="E17" s="13"/>
      <c r="F17" s="10"/>
      <c r="G17" s="10"/>
    </row>
    <row r="18" spans="1:7" ht="8.25" customHeight="1" x14ac:dyDescent="0.25">
      <c r="A18" s="4"/>
      <c r="B18" s="4"/>
      <c r="C18" s="4"/>
      <c r="D18" s="4"/>
      <c r="E18" s="4"/>
      <c r="F18" s="10"/>
      <c r="G18" s="10"/>
    </row>
    <row r="19" spans="1:7" ht="41.25" customHeight="1" x14ac:dyDescent="0.25">
      <c r="A19" s="241" t="s">
        <v>86</v>
      </c>
      <c r="B19" s="242"/>
      <c r="C19" s="242"/>
      <c r="D19" s="243"/>
      <c r="F19" s="10"/>
      <c r="G19" s="10"/>
    </row>
    <row r="20" spans="1:7" ht="29.25" customHeight="1" x14ac:dyDescent="0.25">
      <c r="A20" s="231" t="s">
        <v>89</v>
      </c>
      <c r="B20" s="232"/>
      <c r="C20" s="232"/>
      <c r="D20" s="233"/>
    </row>
  </sheetData>
  <mergeCells count="12">
    <mergeCell ref="F6:G6"/>
    <mergeCell ref="A14:E14"/>
    <mergeCell ref="A12:E12"/>
    <mergeCell ref="A16:D16"/>
    <mergeCell ref="A19:D19"/>
    <mergeCell ref="A20:D20"/>
    <mergeCell ref="A4:E4"/>
    <mergeCell ref="A1:E1"/>
    <mergeCell ref="A2:E2"/>
    <mergeCell ref="A8:E8"/>
    <mergeCell ref="A10:E10"/>
    <mergeCell ref="A6:E6"/>
  </mergeCells>
  <pageMargins left="0.25" right="0.25" top="0.75" bottom="0.7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3"/>
  <sheetViews>
    <sheetView tabSelected="1" topLeftCell="A9" workbookViewId="0">
      <selection activeCell="D13" sqref="D13"/>
    </sheetView>
  </sheetViews>
  <sheetFormatPr defaultColWidth="17.33203125" defaultRowHeight="15" customHeight="1" x14ac:dyDescent="0.35"/>
  <cols>
    <col min="1" max="1" width="4.44140625" style="38" customWidth="1"/>
    <col min="2" max="2" width="54" style="38" customWidth="1"/>
    <col min="3" max="3" width="25.6640625" style="38" customWidth="1"/>
    <col min="4" max="4" width="18.44140625" style="38" customWidth="1"/>
    <col min="5" max="6" width="9.33203125" style="38" customWidth="1"/>
    <col min="7" max="7" width="13.5546875" style="105" customWidth="1"/>
    <col min="8" max="8" width="27.88671875" style="105" customWidth="1"/>
    <col min="9" max="9" width="21" style="105" customWidth="1"/>
    <col min="10" max="10" width="19.88671875" style="105" customWidth="1"/>
    <col min="11" max="16384" width="17.33203125" style="38"/>
  </cols>
  <sheetData>
    <row r="1" spans="1:10" ht="21" customHeight="1" x14ac:dyDescent="0.35">
      <c r="A1" s="246" t="s">
        <v>80</v>
      </c>
      <c r="B1" s="247"/>
      <c r="C1" s="247"/>
      <c r="D1" s="247"/>
      <c r="E1" s="22"/>
      <c r="F1" s="22"/>
    </row>
    <row r="2" spans="1:10" ht="19.5" customHeight="1" x14ac:dyDescent="0.35">
      <c r="A2" s="22"/>
      <c r="B2" s="82"/>
      <c r="C2" s="24"/>
      <c r="D2" s="69"/>
      <c r="E2" s="22"/>
      <c r="F2" s="22"/>
    </row>
    <row r="3" spans="1:10" ht="19.5" customHeight="1" x14ac:dyDescent="0.35">
      <c r="A3" s="23"/>
      <c r="B3" s="24"/>
      <c r="C3" s="24"/>
      <c r="D3" s="69"/>
      <c r="E3" s="22"/>
      <c r="F3" s="22"/>
      <c r="G3" s="109"/>
      <c r="H3" s="110" t="s">
        <v>113</v>
      </c>
      <c r="I3" s="109"/>
      <c r="J3" s="109"/>
    </row>
    <row r="4" spans="1:10" ht="19.5" customHeight="1" x14ac:dyDescent="0.35">
      <c r="A4" s="248" t="s">
        <v>21</v>
      </c>
      <c r="B4" s="247"/>
      <c r="C4" s="247"/>
      <c r="D4" s="247"/>
      <c r="E4" s="22"/>
      <c r="F4" s="22"/>
      <c r="G4" s="109"/>
      <c r="H4" s="109"/>
      <c r="I4" s="109"/>
      <c r="J4" s="109"/>
    </row>
    <row r="5" spans="1:10" ht="9.75" customHeight="1" x14ac:dyDescent="0.35">
      <c r="A5" s="23"/>
      <c r="B5" s="24"/>
      <c r="C5" s="24"/>
      <c r="D5" s="69"/>
      <c r="E5" s="22"/>
      <c r="F5" s="22"/>
      <c r="G5" s="109"/>
      <c r="H5" s="109"/>
      <c r="I5" s="109"/>
      <c r="J5" s="109"/>
    </row>
    <row r="6" spans="1:10" ht="40.5" customHeight="1" x14ac:dyDescent="0.4">
      <c r="A6" s="39"/>
      <c r="B6" s="27" t="s">
        <v>22</v>
      </c>
      <c r="C6" s="27"/>
      <c r="D6" s="29" t="s">
        <v>20</v>
      </c>
      <c r="E6" s="39"/>
      <c r="F6" s="39"/>
      <c r="G6" s="106"/>
      <c r="H6" s="107" t="s">
        <v>22</v>
      </c>
      <c r="I6" s="107"/>
      <c r="J6" s="108" t="s">
        <v>126</v>
      </c>
    </row>
    <row r="7" spans="1:10" ht="34.950000000000003" customHeight="1" x14ac:dyDescent="0.35">
      <c r="A7" s="23"/>
      <c r="B7" s="24"/>
      <c r="C7" s="24"/>
      <c r="D7" s="69"/>
      <c r="E7" s="22"/>
      <c r="F7" s="22"/>
      <c r="G7" s="106"/>
      <c r="H7" s="107"/>
      <c r="I7" s="107"/>
      <c r="J7" s="108"/>
    </row>
    <row r="8" spans="1:10" ht="34.950000000000003" customHeight="1" x14ac:dyDescent="0.35">
      <c r="A8" s="30">
        <v>1</v>
      </c>
      <c r="B8" s="244" t="s">
        <v>23</v>
      </c>
      <c r="C8" s="245"/>
      <c r="D8" s="210">
        <f>'Leasing '!E14</f>
        <v>0</v>
      </c>
      <c r="E8" s="22"/>
      <c r="F8" s="22"/>
      <c r="G8" s="111">
        <v>1</v>
      </c>
      <c r="H8" s="249" t="s">
        <v>23</v>
      </c>
      <c r="I8" s="250"/>
      <c r="J8" s="208">
        <f>(D8)*3</f>
        <v>0</v>
      </c>
    </row>
    <row r="9" spans="1:10" ht="34.950000000000003" customHeight="1" x14ac:dyDescent="0.35">
      <c r="A9" s="30">
        <v>2</v>
      </c>
      <c r="B9" s="244" t="s">
        <v>64</v>
      </c>
      <c r="C9" s="245"/>
      <c r="D9" s="210">
        <f>'Leasing '!D24</f>
        <v>0</v>
      </c>
      <c r="E9" s="22"/>
      <c r="F9" s="22"/>
      <c r="G9" s="111">
        <v>2</v>
      </c>
      <c r="H9" s="249" t="s">
        <v>64</v>
      </c>
      <c r="I9" s="250"/>
      <c r="J9" s="208">
        <f t="shared" ref="J9:J13" si="0">(D9)*3</f>
        <v>0</v>
      </c>
    </row>
    <row r="10" spans="1:10" ht="34.950000000000003" customHeight="1" x14ac:dyDescent="0.35">
      <c r="A10" s="30">
        <v>3</v>
      </c>
      <c r="B10" s="244" t="s">
        <v>90</v>
      </c>
      <c r="C10" s="245"/>
      <c r="D10" s="210">
        <f>'Rental Assistance'!E14</f>
        <v>0</v>
      </c>
      <c r="E10" s="22"/>
      <c r="F10" s="22"/>
      <c r="G10" s="111">
        <v>3</v>
      </c>
      <c r="H10" s="249" t="s">
        <v>90</v>
      </c>
      <c r="I10" s="250"/>
      <c r="J10" s="208">
        <f>'Rental Assistance'!M14</f>
        <v>0</v>
      </c>
    </row>
    <row r="11" spans="1:10" ht="34.950000000000003" customHeight="1" x14ac:dyDescent="0.35">
      <c r="A11" s="30">
        <v>5</v>
      </c>
      <c r="B11" s="244" t="s">
        <v>67</v>
      </c>
      <c r="C11" s="245"/>
      <c r="D11" s="210">
        <f>'Supportive Services'!D25</f>
        <v>0</v>
      </c>
      <c r="E11" s="22"/>
      <c r="F11" s="22"/>
      <c r="G11" s="111">
        <v>5</v>
      </c>
      <c r="H11" s="249" t="s">
        <v>67</v>
      </c>
      <c r="I11" s="250"/>
      <c r="J11" s="208">
        <f>'Supportive Services'!N25</f>
        <v>0</v>
      </c>
    </row>
    <row r="12" spans="1:10" ht="34.950000000000003" customHeight="1" x14ac:dyDescent="0.35">
      <c r="A12" s="30">
        <v>6</v>
      </c>
      <c r="B12" s="244" t="s">
        <v>68</v>
      </c>
      <c r="C12" s="245"/>
      <c r="D12" s="210">
        <f>Operating!D15</f>
        <v>0</v>
      </c>
      <c r="E12" s="22"/>
      <c r="F12" s="22"/>
      <c r="G12" s="111">
        <v>6</v>
      </c>
      <c r="H12" s="249" t="s">
        <v>68</v>
      </c>
      <c r="I12" s="250"/>
      <c r="J12" s="208">
        <f>Operating!O15</f>
        <v>0</v>
      </c>
    </row>
    <row r="13" spans="1:10" ht="34.950000000000003" customHeight="1" x14ac:dyDescent="0.35">
      <c r="A13" s="30">
        <v>7</v>
      </c>
      <c r="B13" s="244" t="s">
        <v>69</v>
      </c>
      <c r="C13" s="245"/>
      <c r="D13" s="210">
        <f>HMIS!D14</f>
        <v>0</v>
      </c>
      <c r="E13" s="22"/>
      <c r="F13" s="22"/>
      <c r="G13" s="111">
        <v>7</v>
      </c>
      <c r="H13" s="249" t="s">
        <v>69</v>
      </c>
      <c r="I13" s="250"/>
      <c r="J13" s="208">
        <f t="shared" si="0"/>
        <v>0</v>
      </c>
    </row>
    <row r="14" spans="1:10" ht="48" customHeight="1" x14ac:dyDescent="0.35">
      <c r="A14" s="30">
        <v>8</v>
      </c>
      <c r="B14" s="244" t="s">
        <v>83</v>
      </c>
      <c r="C14" s="245"/>
      <c r="D14" s="210">
        <f>SUM(D8:D13)</f>
        <v>0</v>
      </c>
      <c r="E14" s="22"/>
      <c r="F14" s="22"/>
      <c r="G14" s="111">
        <v>8</v>
      </c>
      <c r="H14" s="249" t="s">
        <v>83</v>
      </c>
      <c r="I14" s="250"/>
      <c r="J14" s="208">
        <f>SUM(J8:J13)</f>
        <v>0</v>
      </c>
    </row>
    <row r="15" spans="1:10" ht="40.5" customHeight="1" x14ac:dyDescent="0.35">
      <c r="A15" s="30">
        <v>9</v>
      </c>
      <c r="B15" s="244" t="s">
        <v>99</v>
      </c>
      <c r="C15" s="245"/>
      <c r="D15" s="211">
        <v>0</v>
      </c>
      <c r="E15" s="22"/>
      <c r="F15" s="22"/>
      <c r="G15" s="111">
        <v>9</v>
      </c>
      <c r="H15" s="249" t="s">
        <v>99</v>
      </c>
      <c r="I15" s="250"/>
      <c r="J15" s="209">
        <f>(D15)*3</f>
        <v>0</v>
      </c>
    </row>
    <row r="16" spans="1:10" ht="47.25" customHeight="1" x14ac:dyDescent="0.35">
      <c r="A16" s="30">
        <v>10</v>
      </c>
      <c r="B16" s="244" t="s">
        <v>108</v>
      </c>
      <c r="C16" s="245"/>
      <c r="D16" s="210">
        <f>(D15+D14)</f>
        <v>0</v>
      </c>
      <c r="E16" s="22"/>
      <c r="F16" s="22"/>
      <c r="G16" s="111">
        <v>10</v>
      </c>
      <c r="H16" s="249" t="s">
        <v>109</v>
      </c>
      <c r="I16" s="250"/>
      <c r="J16" s="208">
        <f>SUM(J14:J15)</f>
        <v>0</v>
      </c>
    </row>
    <row r="17" spans="1:10" ht="34.950000000000003" customHeight="1" x14ac:dyDescent="0.35">
      <c r="A17" s="30">
        <v>11</v>
      </c>
      <c r="B17" s="244" t="s">
        <v>76</v>
      </c>
      <c r="C17" s="245"/>
      <c r="D17" s="210">
        <f>Match!D12</f>
        <v>0</v>
      </c>
      <c r="E17" s="22"/>
      <c r="F17" s="22"/>
      <c r="G17" s="111">
        <v>11</v>
      </c>
      <c r="H17" s="249" t="s">
        <v>76</v>
      </c>
      <c r="I17" s="250"/>
      <c r="J17" s="208">
        <f>(D17)*3</f>
        <v>0</v>
      </c>
    </row>
    <row r="18" spans="1:10" ht="34.950000000000003" customHeight="1" x14ac:dyDescent="0.35">
      <c r="A18" s="30">
        <v>12</v>
      </c>
      <c r="B18" s="244" t="s">
        <v>77</v>
      </c>
      <c r="C18" s="245"/>
      <c r="D18" s="210">
        <f>Match!D24</f>
        <v>0</v>
      </c>
      <c r="E18" s="22"/>
      <c r="F18" s="22"/>
      <c r="G18" s="111">
        <v>12</v>
      </c>
      <c r="H18" s="249" t="s">
        <v>77</v>
      </c>
      <c r="I18" s="250"/>
      <c r="J18" s="208">
        <f>(D18)*3</f>
        <v>0</v>
      </c>
    </row>
    <row r="19" spans="1:10" ht="34.950000000000003" customHeight="1" x14ac:dyDescent="0.35">
      <c r="A19" s="30">
        <v>13</v>
      </c>
      <c r="B19" s="244" t="s">
        <v>78</v>
      </c>
      <c r="C19" s="245"/>
      <c r="D19" s="210">
        <f>SUM(D17:D18)</f>
        <v>0</v>
      </c>
      <c r="E19" s="22"/>
      <c r="F19" s="22"/>
      <c r="G19" s="111">
        <v>13</v>
      </c>
      <c r="H19" s="249" t="s">
        <v>78</v>
      </c>
      <c r="I19" s="250"/>
      <c r="J19" s="208">
        <f>SUM(J17:J18)</f>
        <v>0</v>
      </c>
    </row>
    <row r="20" spans="1:10" ht="35.25" customHeight="1" x14ac:dyDescent="0.35">
      <c r="A20" s="84"/>
      <c r="B20" s="85" t="s">
        <v>106</v>
      </c>
      <c r="C20" s="86" t="e">
        <f>(D17+D18)/(D16-(D8+D9))</f>
        <v>#DIV/0!</v>
      </c>
      <c r="D20" s="87"/>
      <c r="E20" s="22"/>
      <c r="F20" s="22"/>
      <c r="G20" s="113"/>
      <c r="H20" s="114" t="s">
        <v>112</v>
      </c>
      <c r="I20" s="115" t="e">
        <f>(J17+J18)/(J16-(J8+J9))</f>
        <v>#DIV/0!</v>
      </c>
      <c r="J20" s="116"/>
    </row>
    <row r="21" spans="1:10" ht="34.950000000000003" customHeight="1" x14ac:dyDescent="0.35">
      <c r="A21" s="30">
        <v>14</v>
      </c>
      <c r="B21" s="244" t="s">
        <v>79</v>
      </c>
      <c r="C21" s="245"/>
      <c r="D21" s="83">
        <f>D16+D19</f>
        <v>0</v>
      </c>
      <c r="E21" s="22"/>
      <c r="F21" s="22"/>
      <c r="G21" s="111">
        <v>14</v>
      </c>
      <c r="H21" s="251" t="s">
        <v>114</v>
      </c>
      <c r="I21" s="252"/>
      <c r="J21" s="112">
        <f>(J16+J19)*3</f>
        <v>0</v>
      </c>
    </row>
    <row r="22" spans="1:10" ht="15" customHeight="1" x14ac:dyDescent="0.35">
      <c r="G22" s="109"/>
      <c r="H22" s="109"/>
      <c r="I22" s="109"/>
      <c r="J22" s="109"/>
    </row>
    <row r="23" spans="1:10" ht="24.75" customHeight="1" x14ac:dyDescent="0.4">
      <c r="B23" s="88" t="s">
        <v>110</v>
      </c>
      <c r="C23" s="88"/>
      <c r="D23" s="88"/>
      <c r="E23" s="88"/>
    </row>
  </sheetData>
  <mergeCells count="28">
    <mergeCell ref="H18:I18"/>
    <mergeCell ref="H19:I19"/>
    <mergeCell ref="H21:I21"/>
    <mergeCell ref="H13:I13"/>
    <mergeCell ref="H14:I14"/>
    <mergeCell ref="H15:I15"/>
    <mergeCell ref="H16:I16"/>
    <mergeCell ref="H17:I17"/>
    <mergeCell ref="H8:I8"/>
    <mergeCell ref="H9:I9"/>
    <mergeCell ref="H10:I10"/>
    <mergeCell ref="H11:I11"/>
    <mergeCell ref="H12:I12"/>
    <mergeCell ref="B19:C19"/>
    <mergeCell ref="B21:C21"/>
    <mergeCell ref="B11:C11"/>
    <mergeCell ref="A1:D1"/>
    <mergeCell ref="A4:D4"/>
    <mergeCell ref="B8:C8"/>
    <mergeCell ref="B18:C18"/>
    <mergeCell ref="B17:C17"/>
    <mergeCell ref="B16:C16"/>
    <mergeCell ref="B12:C12"/>
    <mergeCell ref="B13:C13"/>
    <mergeCell ref="B10:C10"/>
    <mergeCell ref="B9:C9"/>
    <mergeCell ref="B15:C15"/>
    <mergeCell ref="B14:C14"/>
  </mergeCells>
  <pageMargins left="0.25" right="0.25" top="0.75" bottom="0.75" header="0.3" footer="0.3"/>
  <pageSetup scale="62" orientation="landscape" r:id="rId1"/>
  <rowBreaks count="1" manualBreakCount="1">
    <brk id="21" max="16383" man="1"/>
  </rowBreaks>
  <ignoredErrors>
    <ignoredError sqref="J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9"/>
  <sheetViews>
    <sheetView topLeftCell="A13" workbookViewId="0">
      <selection activeCell="C15" sqref="C15"/>
    </sheetView>
  </sheetViews>
  <sheetFormatPr defaultColWidth="17.33203125" defaultRowHeight="15" customHeight="1" x14ac:dyDescent="0.35"/>
  <cols>
    <col min="1" max="1" width="4.44140625" style="38" customWidth="1"/>
    <col min="2" max="2" width="43" style="38" customWidth="1"/>
    <col min="3" max="3" width="46.44140625" style="38" customWidth="1"/>
    <col min="4" max="4" width="17.33203125" style="38" customWidth="1"/>
    <col min="5" max="5" width="7.5546875" style="38" customWidth="1"/>
    <col min="6" max="6" width="7.88671875" style="38" customWidth="1"/>
    <col min="7" max="7" width="28.33203125" style="38" customWidth="1"/>
    <col min="8" max="8" width="40.5546875" style="38" customWidth="1"/>
    <col min="9" max="9" width="26.5546875" style="38" customWidth="1"/>
    <col min="10" max="10" width="7.6640625" style="38" customWidth="1"/>
    <col min="11" max="11" width="17.33203125" style="38"/>
    <col min="12" max="12" width="23.44140625" style="38" customWidth="1"/>
    <col min="13" max="13" width="20.44140625" style="38" customWidth="1"/>
    <col min="14" max="16384" width="17.33203125" style="38"/>
  </cols>
  <sheetData>
    <row r="1" spans="1:15" ht="66" customHeight="1" x14ac:dyDescent="0.35">
      <c r="A1" s="253" t="s">
        <v>0</v>
      </c>
      <c r="B1" s="247"/>
      <c r="C1" s="20"/>
      <c r="D1" s="21"/>
      <c r="E1" s="22"/>
      <c r="H1" s="172" t="s">
        <v>119</v>
      </c>
    </row>
    <row r="2" spans="1:15" ht="13.5" customHeight="1" x14ac:dyDescent="0.35">
      <c r="A2" s="23"/>
      <c r="B2" s="24"/>
      <c r="C2" s="25"/>
      <c r="D2" s="21"/>
      <c r="E2" s="22"/>
    </row>
    <row r="3" spans="1:15" ht="19.5" customHeight="1" x14ac:dyDescent="0.35">
      <c r="A3" s="26"/>
      <c r="B3" s="24" t="s">
        <v>1</v>
      </c>
      <c r="C3" s="25"/>
      <c r="D3" s="21"/>
      <c r="E3" s="22"/>
    </row>
    <row r="4" spans="1:15" ht="19.5" customHeight="1" x14ac:dyDescent="0.35">
      <c r="A4" s="23"/>
      <c r="B4" s="24"/>
      <c r="C4" s="25"/>
      <c r="D4" s="21"/>
      <c r="E4" s="22"/>
    </row>
    <row r="5" spans="1:15" ht="19.5" customHeight="1" x14ac:dyDescent="0.35">
      <c r="A5" s="248" t="s">
        <v>31</v>
      </c>
      <c r="B5" s="247"/>
      <c r="C5" s="247"/>
      <c r="D5" s="247"/>
      <c r="E5" s="22"/>
      <c r="F5" s="254" t="s">
        <v>31</v>
      </c>
      <c r="G5" s="255"/>
      <c r="H5" s="255"/>
      <c r="I5" s="255"/>
      <c r="K5" s="254" t="s">
        <v>31</v>
      </c>
      <c r="L5" s="255"/>
      <c r="M5" s="255"/>
      <c r="N5" s="255"/>
    </row>
    <row r="6" spans="1:15" ht="9.75" customHeight="1" x14ac:dyDescent="0.35">
      <c r="A6" s="23"/>
      <c r="B6" s="24"/>
      <c r="C6" s="25"/>
      <c r="D6" s="21"/>
      <c r="E6" s="22"/>
      <c r="F6" s="120"/>
      <c r="G6" s="121"/>
      <c r="H6" s="122"/>
      <c r="I6" s="123"/>
      <c r="K6" s="120"/>
      <c r="L6" s="121"/>
      <c r="M6" s="122"/>
      <c r="N6" s="123"/>
    </row>
    <row r="7" spans="1:15" ht="47.25" customHeight="1" x14ac:dyDescent="0.4">
      <c r="A7" s="39"/>
      <c r="B7" s="27" t="s">
        <v>13</v>
      </c>
      <c r="C7" s="28" t="s">
        <v>32</v>
      </c>
      <c r="D7" s="29" t="s">
        <v>15</v>
      </c>
      <c r="E7" s="39"/>
      <c r="F7" s="124"/>
      <c r="G7" s="125" t="s">
        <v>13</v>
      </c>
      <c r="H7" s="126" t="s">
        <v>32</v>
      </c>
      <c r="I7" s="127" t="s">
        <v>127</v>
      </c>
      <c r="K7" s="167"/>
      <c r="L7" s="125" t="s">
        <v>13</v>
      </c>
      <c r="M7" s="126" t="s">
        <v>32</v>
      </c>
      <c r="N7" s="127" t="s">
        <v>128</v>
      </c>
    </row>
    <row r="8" spans="1:15" ht="55.5" customHeight="1" x14ac:dyDescent="0.35">
      <c r="A8" s="30">
        <v>1</v>
      </c>
      <c r="B8" s="80" t="s">
        <v>33</v>
      </c>
      <c r="C8" s="75"/>
      <c r="D8" s="76">
        <v>0</v>
      </c>
      <c r="E8" s="22"/>
      <c r="F8" s="128">
        <v>1</v>
      </c>
      <c r="G8" s="129" t="s">
        <v>33</v>
      </c>
      <c r="H8" s="130"/>
      <c r="I8" s="131">
        <f>(J8+D8)</f>
        <v>0</v>
      </c>
      <c r="J8" s="212">
        <f>(D8*I29)</f>
        <v>0</v>
      </c>
      <c r="K8" s="128">
        <v>1</v>
      </c>
      <c r="L8" s="129" t="s">
        <v>33</v>
      </c>
      <c r="M8" s="130"/>
      <c r="N8" s="131">
        <f>(I8+O8)</f>
        <v>0</v>
      </c>
      <c r="O8" s="212">
        <f>(I8*I29)</f>
        <v>0</v>
      </c>
    </row>
    <row r="9" spans="1:15" ht="34.950000000000003" customHeight="1" x14ac:dyDescent="0.35">
      <c r="A9" s="30">
        <v>2</v>
      </c>
      <c r="B9" s="80" t="s">
        <v>34</v>
      </c>
      <c r="C9" s="75"/>
      <c r="D9" s="76">
        <v>0</v>
      </c>
      <c r="E9" s="22"/>
      <c r="F9" s="128">
        <v>2</v>
      </c>
      <c r="G9" s="129" t="s">
        <v>34</v>
      </c>
      <c r="H9" s="130"/>
      <c r="I9" s="131">
        <f t="shared" ref="I9:I24" si="0">(J9+D9)</f>
        <v>0</v>
      </c>
      <c r="J9" s="212">
        <f>(D9*I29)</f>
        <v>0</v>
      </c>
      <c r="K9" s="128">
        <v>2</v>
      </c>
      <c r="L9" s="129" t="s">
        <v>34</v>
      </c>
      <c r="M9" s="130"/>
      <c r="N9" s="131">
        <f t="shared" ref="N9:N24" si="1">(I9+O9)</f>
        <v>0</v>
      </c>
      <c r="O9" s="212">
        <f>(I9*I29)</f>
        <v>0</v>
      </c>
    </row>
    <row r="10" spans="1:15" ht="34.950000000000003" customHeight="1" x14ac:dyDescent="0.35">
      <c r="A10" s="30">
        <v>3</v>
      </c>
      <c r="B10" s="80" t="s">
        <v>35</v>
      </c>
      <c r="C10" s="75"/>
      <c r="D10" s="76">
        <v>0</v>
      </c>
      <c r="E10" s="22"/>
      <c r="F10" s="128">
        <v>3</v>
      </c>
      <c r="G10" s="129" t="s">
        <v>35</v>
      </c>
      <c r="H10" s="130"/>
      <c r="I10" s="131">
        <f t="shared" si="0"/>
        <v>0</v>
      </c>
      <c r="J10" s="212">
        <f>(D10*I29)</f>
        <v>0</v>
      </c>
      <c r="K10" s="128">
        <v>3</v>
      </c>
      <c r="L10" s="129" t="s">
        <v>35</v>
      </c>
      <c r="M10" s="130"/>
      <c r="N10" s="131">
        <f t="shared" si="1"/>
        <v>0</v>
      </c>
      <c r="O10" s="212">
        <f>(I10*I29)</f>
        <v>0</v>
      </c>
    </row>
    <row r="11" spans="1:15" ht="34.950000000000003" customHeight="1" x14ac:dyDescent="0.35">
      <c r="A11" s="30">
        <v>4</v>
      </c>
      <c r="B11" s="80" t="s">
        <v>36</v>
      </c>
      <c r="C11" s="75"/>
      <c r="D11" s="76">
        <v>0</v>
      </c>
      <c r="E11" s="22"/>
      <c r="F11" s="128">
        <v>4</v>
      </c>
      <c r="G11" s="129" t="s">
        <v>36</v>
      </c>
      <c r="H11" s="130"/>
      <c r="I11" s="131">
        <f t="shared" si="0"/>
        <v>0</v>
      </c>
      <c r="J11" s="212">
        <f>(D11*I29)</f>
        <v>0</v>
      </c>
      <c r="K11" s="128">
        <v>4</v>
      </c>
      <c r="L11" s="129" t="s">
        <v>36</v>
      </c>
      <c r="M11" s="130"/>
      <c r="N11" s="131">
        <f t="shared" si="1"/>
        <v>0</v>
      </c>
      <c r="O11" s="212">
        <f>(I11*I29)</f>
        <v>0</v>
      </c>
    </row>
    <row r="12" spans="1:15" ht="34.950000000000003" customHeight="1" x14ac:dyDescent="0.35">
      <c r="A12" s="30">
        <v>5</v>
      </c>
      <c r="B12" s="80" t="s">
        <v>37</v>
      </c>
      <c r="C12" s="75"/>
      <c r="D12" s="76">
        <v>0</v>
      </c>
      <c r="E12" s="22"/>
      <c r="F12" s="128">
        <v>5</v>
      </c>
      <c r="G12" s="129" t="s">
        <v>37</v>
      </c>
      <c r="H12" s="130"/>
      <c r="I12" s="131">
        <f t="shared" si="0"/>
        <v>0</v>
      </c>
      <c r="J12" s="212">
        <f>(D12*I29)</f>
        <v>0</v>
      </c>
      <c r="K12" s="128">
        <v>5</v>
      </c>
      <c r="L12" s="129" t="s">
        <v>37</v>
      </c>
      <c r="M12" s="130"/>
      <c r="N12" s="131">
        <f t="shared" si="1"/>
        <v>0</v>
      </c>
      <c r="O12" s="212">
        <f>(I12*I29)</f>
        <v>0</v>
      </c>
    </row>
    <row r="13" spans="1:15" ht="43.2" customHeight="1" x14ac:dyDescent="0.35">
      <c r="A13" s="30">
        <v>6</v>
      </c>
      <c r="B13" s="80" t="s">
        <v>38</v>
      </c>
      <c r="C13" s="75"/>
      <c r="D13" s="76">
        <v>0</v>
      </c>
      <c r="E13" s="22"/>
      <c r="F13" s="128">
        <v>6</v>
      </c>
      <c r="G13" s="129" t="s">
        <v>38</v>
      </c>
      <c r="H13" s="130"/>
      <c r="I13" s="131">
        <f t="shared" si="0"/>
        <v>0</v>
      </c>
      <c r="J13" s="212">
        <f>(D13*I29)</f>
        <v>0</v>
      </c>
      <c r="K13" s="128">
        <v>6</v>
      </c>
      <c r="L13" s="129" t="s">
        <v>38</v>
      </c>
      <c r="M13" s="130"/>
      <c r="N13" s="131">
        <f t="shared" si="1"/>
        <v>0</v>
      </c>
      <c r="O13" s="212">
        <f>(I13*I29)</f>
        <v>0</v>
      </c>
    </row>
    <row r="14" spans="1:15" ht="34.950000000000003" customHeight="1" x14ac:dyDescent="0.35">
      <c r="A14" s="30">
        <v>7</v>
      </c>
      <c r="B14" s="80" t="s">
        <v>39</v>
      </c>
      <c r="C14" s="75"/>
      <c r="D14" s="76">
        <v>0</v>
      </c>
      <c r="E14" s="22"/>
      <c r="F14" s="128">
        <v>7</v>
      </c>
      <c r="G14" s="129" t="s">
        <v>39</v>
      </c>
      <c r="H14" s="130"/>
      <c r="I14" s="131">
        <f t="shared" si="0"/>
        <v>0</v>
      </c>
      <c r="J14" s="212">
        <f>(D14*I29)</f>
        <v>0</v>
      </c>
      <c r="K14" s="128">
        <v>7</v>
      </c>
      <c r="L14" s="129" t="s">
        <v>39</v>
      </c>
      <c r="M14" s="130"/>
      <c r="N14" s="131">
        <f t="shared" si="1"/>
        <v>0</v>
      </c>
      <c r="O14" s="212">
        <f>(I14*I29)</f>
        <v>0</v>
      </c>
    </row>
    <row r="15" spans="1:15" ht="40.799999999999997" customHeight="1" x14ac:dyDescent="0.35">
      <c r="A15" s="30">
        <v>8</v>
      </c>
      <c r="B15" s="80" t="s">
        <v>40</v>
      </c>
      <c r="C15" s="75"/>
      <c r="D15" s="76">
        <v>0</v>
      </c>
      <c r="E15" s="22"/>
      <c r="F15" s="128">
        <v>8</v>
      </c>
      <c r="G15" s="129" t="s">
        <v>40</v>
      </c>
      <c r="H15" s="130"/>
      <c r="I15" s="131">
        <f t="shared" si="0"/>
        <v>0</v>
      </c>
      <c r="J15" s="212">
        <f>(D15*I29)</f>
        <v>0</v>
      </c>
      <c r="K15" s="128">
        <v>8</v>
      </c>
      <c r="L15" s="129" t="s">
        <v>40</v>
      </c>
      <c r="M15" s="130"/>
      <c r="N15" s="131">
        <f t="shared" si="1"/>
        <v>0</v>
      </c>
      <c r="O15" s="212">
        <f>(I15*I29)</f>
        <v>0</v>
      </c>
    </row>
    <row r="16" spans="1:15" ht="34.950000000000003" customHeight="1" x14ac:dyDescent="0.35">
      <c r="A16" s="30">
        <v>9</v>
      </c>
      <c r="B16" s="80" t="s">
        <v>41</v>
      </c>
      <c r="C16" s="75"/>
      <c r="D16" s="76">
        <v>0</v>
      </c>
      <c r="E16" s="22"/>
      <c r="F16" s="128">
        <v>9</v>
      </c>
      <c r="G16" s="129" t="s">
        <v>41</v>
      </c>
      <c r="H16" s="130"/>
      <c r="I16" s="131">
        <f t="shared" si="0"/>
        <v>0</v>
      </c>
      <c r="J16" s="212">
        <f>(D16*I29)</f>
        <v>0</v>
      </c>
      <c r="K16" s="128">
        <v>9</v>
      </c>
      <c r="L16" s="129" t="s">
        <v>41</v>
      </c>
      <c r="M16" s="130"/>
      <c r="N16" s="131">
        <f t="shared" si="1"/>
        <v>0</v>
      </c>
      <c r="O16" s="212">
        <f>(I16*I29)</f>
        <v>0</v>
      </c>
    </row>
    <row r="17" spans="1:15" ht="34.950000000000003" customHeight="1" x14ac:dyDescent="0.35">
      <c r="A17" s="30">
        <v>10</v>
      </c>
      <c r="B17" s="80" t="s">
        <v>42</v>
      </c>
      <c r="C17" s="75"/>
      <c r="D17" s="76">
        <v>0</v>
      </c>
      <c r="E17" s="22"/>
      <c r="F17" s="128">
        <v>10</v>
      </c>
      <c r="G17" s="129" t="s">
        <v>42</v>
      </c>
      <c r="H17" s="130"/>
      <c r="I17" s="131">
        <f t="shared" si="0"/>
        <v>0</v>
      </c>
      <c r="J17" s="212">
        <f>(D17*I29)</f>
        <v>0</v>
      </c>
      <c r="K17" s="128">
        <v>10</v>
      </c>
      <c r="L17" s="129" t="s">
        <v>42</v>
      </c>
      <c r="M17" s="130"/>
      <c r="N17" s="131">
        <f t="shared" si="1"/>
        <v>0</v>
      </c>
      <c r="O17" s="212">
        <f>(I17*I29)</f>
        <v>0</v>
      </c>
    </row>
    <row r="18" spans="1:15" ht="34.950000000000003" customHeight="1" x14ac:dyDescent="0.35">
      <c r="A18" s="30">
        <v>11</v>
      </c>
      <c r="B18" s="80" t="s">
        <v>43</v>
      </c>
      <c r="C18" s="75"/>
      <c r="D18" s="76">
        <v>0</v>
      </c>
      <c r="E18" s="22"/>
      <c r="F18" s="128">
        <v>11</v>
      </c>
      <c r="G18" s="129" t="s">
        <v>43</v>
      </c>
      <c r="H18" s="130"/>
      <c r="I18" s="131">
        <f t="shared" si="0"/>
        <v>0</v>
      </c>
      <c r="J18" s="212">
        <f>(D18*I29)</f>
        <v>0</v>
      </c>
      <c r="K18" s="128">
        <v>11</v>
      </c>
      <c r="L18" s="129" t="s">
        <v>43</v>
      </c>
      <c r="M18" s="130"/>
      <c r="N18" s="131">
        <f t="shared" si="1"/>
        <v>0</v>
      </c>
      <c r="O18" s="212">
        <f>(I18*I29)</f>
        <v>0</v>
      </c>
    </row>
    <row r="19" spans="1:15" ht="34.950000000000003" customHeight="1" x14ac:dyDescent="0.35">
      <c r="A19" s="30">
        <v>12</v>
      </c>
      <c r="B19" s="80" t="s">
        <v>44</v>
      </c>
      <c r="C19" s="75"/>
      <c r="D19" s="76">
        <v>0</v>
      </c>
      <c r="E19" s="22"/>
      <c r="F19" s="128">
        <v>12</v>
      </c>
      <c r="G19" s="129" t="s">
        <v>44</v>
      </c>
      <c r="H19" s="130"/>
      <c r="I19" s="131">
        <f t="shared" si="0"/>
        <v>0</v>
      </c>
      <c r="J19" s="212">
        <f>(D19*I29)</f>
        <v>0</v>
      </c>
      <c r="K19" s="128">
        <v>12</v>
      </c>
      <c r="L19" s="129" t="s">
        <v>44</v>
      </c>
      <c r="M19" s="130"/>
      <c r="N19" s="131">
        <f t="shared" si="1"/>
        <v>0</v>
      </c>
      <c r="O19" s="212">
        <f>(I19*I29)</f>
        <v>0</v>
      </c>
    </row>
    <row r="20" spans="1:15" ht="34.950000000000003" customHeight="1" x14ac:dyDescent="0.35">
      <c r="A20" s="30">
        <v>13</v>
      </c>
      <c r="B20" s="80" t="s">
        <v>45</v>
      </c>
      <c r="C20" s="75"/>
      <c r="D20" s="76">
        <v>0</v>
      </c>
      <c r="E20" s="22"/>
      <c r="F20" s="128">
        <v>13</v>
      </c>
      <c r="G20" s="129" t="s">
        <v>45</v>
      </c>
      <c r="H20" s="130"/>
      <c r="I20" s="131">
        <f t="shared" si="0"/>
        <v>0</v>
      </c>
      <c r="J20" s="212">
        <f>(D20*I29)</f>
        <v>0</v>
      </c>
      <c r="K20" s="128">
        <v>13</v>
      </c>
      <c r="L20" s="129" t="s">
        <v>45</v>
      </c>
      <c r="M20" s="130"/>
      <c r="N20" s="131">
        <f t="shared" si="1"/>
        <v>0</v>
      </c>
      <c r="O20" s="212">
        <f>(I20*I29)</f>
        <v>0</v>
      </c>
    </row>
    <row r="21" spans="1:15" ht="34.950000000000003" customHeight="1" x14ac:dyDescent="0.35">
      <c r="A21" s="30">
        <v>14</v>
      </c>
      <c r="B21" s="80" t="s">
        <v>46</v>
      </c>
      <c r="C21" s="75"/>
      <c r="D21" s="76">
        <v>0</v>
      </c>
      <c r="E21" s="22"/>
      <c r="F21" s="128">
        <v>14</v>
      </c>
      <c r="G21" s="129" t="s">
        <v>46</v>
      </c>
      <c r="H21" s="130"/>
      <c r="I21" s="131">
        <f t="shared" si="0"/>
        <v>0</v>
      </c>
      <c r="J21" s="212">
        <f>(D21*I29)</f>
        <v>0</v>
      </c>
      <c r="K21" s="128">
        <v>14</v>
      </c>
      <c r="L21" s="129" t="s">
        <v>46</v>
      </c>
      <c r="M21" s="130"/>
      <c r="N21" s="131">
        <f t="shared" si="1"/>
        <v>0</v>
      </c>
      <c r="O21" s="212">
        <f>(I21*I29)</f>
        <v>0</v>
      </c>
    </row>
    <row r="22" spans="1:15" ht="34.950000000000003" customHeight="1" x14ac:dyDescent="0.35">
      <c r="A22" s="30">
        <v>15</v>
      </c>
      <c r="B22" s="80" t="s">
        <v>47</v>
      </c>
      <c r="C22" s="75"/>
      <c r="D22" s="76">
        <v>0</v>
      </c>
      <c r="E22" s="22"/>
      <c r="F22" s="128">
        <v>15</v>
      </c>
      <c r="G22" s="129" t="s">
        <v>47</v>
      </c>
      <c r="H22" s="130"/>
      <c r="I22" s="131">
        <f t="shared" si="0"/>
        <v>0</v>
      </c>
      <c r="J22" s="212">
        <f>(D22*I29)</f>
        <v>0</v>
      </c>
      <c r="K22" s="128">
        <v>15</v>
      </c>
      <c r="L22" s="129" t="s">
        <v>47</v>
      </c>
      <c r="M22" s="130"/>
      <c r="N22" s="131">
        <f t="shared" si="1"/>
        <v>0</v>
      </c>
      <c r="O22" s="212">
        <f>(I22*I29)</f>
        <v>0</v>
      </c>
    </row>
    <row r="23" spans="1:15" ht="34.950000000000003" customHeight="1" x14ac:dyDescent="0.4">
      <c r="A23" s="77">
        <v>16</v>
      </c>
      <c r="B23" s="80" t="s">
        <v>63</v>
      </c>
      <c r="C23" s="75"/>
      <c r="D23" s="76">
        <v>0</v>
      </c>
      <c r="E23" s="78"/>
      <c r="F23" s="132">
        <v>16</v>
      </c>
      <c r="G23" s="129" t="s">
        <v>63</v>
      </c>
      <c r="H23" s="130"/>
      <c r="I23" s="131">
        <f t="shared" si="0"/>
        <v>0</v>
      </c>
      <c r="J23" s="212">
        <f>(D23*I29)</f>
        <v>0</v>
      </c>
      <c r="K23" s="132">
        <v>16</v>
      </c>
      <c r="L23" s="129" t="s">
        <v>63</v>
      </c>
      <c r="M23" s="130"/>
      <c r="N23" s="131">
        <f t="shared" si="1"/>
        <v>0</v>
      </c>
      <c r="O23" s="212">
        <f>(I23*I29)</f>
        <v>0</v>
      </c>
    </row>
    <row r="24" spans="1:15" ht="34.950000000000003" customHeight="1" x14ac:dyDescent="0.35">
      <c r="A24" s="30">
        <v>17</v>
      </c>
      <c r="B24" s="80" t="s">
        <v>65</v>
      </c>
      <c r="C24" s="75"/>
      <c r="D24" s="76">
        <v>0</v>
      </c>
      <c r="E24" s="22"/>
      <c r="F24" s="128">
        <v>17</v>
      </c>
      <c r="G24" s="129" t="s">
        <v>65</v>
      </c>
      <c r="H24" s="130"/>
      <c r="I24" s="131">
        <f t="shared" si="0"/>
        <v>0</v>
      </c>
      <c r="J24" s="212">
        <f>(D24*I29)</f>
        <v>0</v>
      </c>
      <c r="K24" s="128">
        <v>17</v>
      </c>
      <c r="L24" s="129" t="s">
        <v>65</v>
      </c>
      <c r="M24" s="130"/>
      <c r="N24" s="131">
        <f t="shared" si="1"/>
        <v>0</v>
      </c>
      <c r="O24" s="212">
        <f>(I24*I29)</f>
        <v>0</v>
      </c>
    </row>
    <row r="25" spans="1:15" ht="60.75" customHeight="1" x14ac:dyDescent="0.35">
      <c r="A25" s="33"/>
      <c r="B25" s="34"/>
      <c r="C25" s="35" t="s">
        <v>66</v>
      </c>
      <c r="D25" s="36">
        <f>SUM(D8:D24)</f>
        <v>0</v>
      </c>
      <c r="E25" s="22"/>
      <c r="F25" s="133"/>
      <c r="G25" s="134"/>
      <c r="H25" s="135" t="s">
        <v>66</v>
      </c>
      <c r="I25" s="136">
        <f>SUM(I8:I24)</f>
        <v>0</v>
      </c>
      <c r="K25" s="133"/>
      <c r="L25" s="134"/>
      <c r="M25" s="135" t="s">
        <v>66</v>
      </c>
      <c r="N25" s="136">
        <f>SUM(N8:N24)</f>
        <v>0</v>
      </c>
    </row>
    <row r="27" spans="1:15" ht="33" customHeight="1" x14ac:dyDescent="0.35">
      <c r="B27" s="79" t="s">
        <v>100</v>
      </c>
    </row>
    <row r="28" spans="1:15" ht="8.25" customHeight="1" x14ac:dyDescent="0.35"/>
    <row r="29" spans="1:15" ht="24.75" customHeight="1" x14ac:dyDescent="0.35">
      <c r="I29" s="213">
        <v>0.03</v>
      </c>
    </row>
  </sheetData>
  <mergeCells count="4">
    <mergeCell ref="A1:B1"/>
    <mergeCell ref="A5:D5"/>
    <mergeCell ref="F5:I5"/>
    <mergeCell ref="K5:N5"/>
  </mergeCells>
  <pageMargins left="0.25" right="0.25" top="0.75" bottom="0.75" header="0.3" footer="0.3"/>
  <pageSetup scale="51" orientation="landscape" r:id="rId1"/>
  <rowBreaks count="1" manualBreakCount="1">
    <brk id="25" max="1638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0"/>
  <sheetViews>
    <sheetView topLeftCell="D14" workbookViewId="0">
      <selection activeCell="M16" sqref="M16"/>
    </sheetView>
  </sheetViews>
  <sheetFormatPr defaultColWidth="17.33203125" defaultRowHeight="34.950000000000003" customHeight="1" x14ac:dyDescent="0.35"/>
  <cols>
    <col min="1" max="1" width="4.44140625" style="46" customWidth="1"/>
    <col min="2" max="2" width="41.5546875" style="46" customWidth="1"/>
    <col min="3" max="3" width="65.6640625" style="46" customWidth="1"/>
    <col min="4" max="4" width="14.6640625" style="46" customWidth="1"/>
    <col min="5" max="6" width="9.33203125" style="46" customWidth="1"/>
    <col min="7" max="7" width="13.44140625" style="46" customWidth="1"/>
    <col min="8" max="8" width="34.44140625" style="46" customWidth="1"/>
    <col min="9" max="9" width="30.88671875" style="46" customWidth="1"/>
    <col min="10" max="10" width="24.33203125" style="46" customWidth="1"/>
    <col min="11" max="11" width="13.33203125" style="46" customWidth="1"/>
    <col min="12" max="12" width="17.33203125" style="46"/>
    <col min="13" max="13" width="17.33203125" style="46" customWidth="1"/>
    <col min="14" max="14" width="28.6640625" style="46" customWidth="1"/>
    <col min="15" max="15" width="26.109375" style="46" customWidth="1"/>
    <col min="16" max="16384" width="17.33203125" style="46"/>
  </cols>
  <sheetData>
    <row r="1" spans="1:16" ht="34.950000000000003" customHeight="1" thickBot="1" x14ac:dyDescent="0.4">
      <c r="A1" s="256" t="s">
        <v>0</v>
      </c>
      <c r="B1" s="257"/>
      <c r="C1" s="60"/>
      <c r="D1" s="21"/>
      <c r="E1" s="22"/>
      <c r="F1" s="167" t="s">
        <v>135</v>
      </c>
      <c r="G1" s="229"/>
      <c r="H1" s="207" t="e">
        <f>(#REF!+J15+O15)</f>
        <v>#REF!</v>
      </c>
      <c r="I1" s="205"/>
      <c r="J1" s="205"/>
      <c r="K1" s="205"/>
      <c r="L1" s="103"/>
    </row>
    <row r="2" spans="1:16" ht="51.75" customHeight="1" x14ac:dyDescent="0.35">
      <c r="A2" s="23"/>
      <c r="B2" s="24"/>
      <c r="C2" s="172" t="s">
        <v>119</v>
      </c>
      <c r="D2" s="21"/>
      <c r="E2" s="22"/>
      <c r="F2" s="22"/>
      <c r="G2" s="205"/>
      <c r="H2" s="205"/>
      <c r="I2" s="205"/>
      <c r="J2" s="205"/>
      <c r="K2" s="205"/>
      <c r="L2" s="206"/>
      <c r="M2" s="202"/>
      <c r="N2" s="202"/>
      <c r="O2" s="202"/>
    </row>
    <row r="3" spans="1:16" ht="34.950000000000003" customHeight="1" x14ac:dyDescent="0.35">
      <c r="A3" s="203"/>
      <c r="B3" s="48" t="s">
        <v>1</v>
      </c>
      <c r="C3" s="49"/>
      <c r="D3" s="50"/>
      <c r="E3" s="51"/>
      <c r="F3" s="58"/>
      <c r="G3" s="205"/>
      <c r="H3" s="205"/>
      <c r="I3" s="205"/>
      <c r="J3" s="205"/>
      <c r="K3" s="205"/>
      <c r="L3" s="205"/>
      <c r="M3" s="205"/>
      <c r="N3" s="205"/>
      <c r="O3" s="205"/>
      <c r="P3" s="103"/>
    </row>
    <row r="4" spans="1:16" ht="34.950000000000003" customHeight="1" x14ac:dyDescent="0.35">
      <c r="A4" s="61"/>
      <c r="B4" s="48"/>
      <c r="C4" s="49"/>
      <c r="D4" s="50"/>
      <c r="E4" s="51"/>
      <c r="F4" s="51"/>
      <c r="G4" s="204"/>
      <c r="H4" s="204"/>
      <c r="I4" s="204"/>
      <c r="J4" s="204"/>
      <c r="K4" s="204"/>
      <c r="L4" s="204"/>
      <c r="M4" s="204"/>
      <c r="N4" s="204"/>
      <c r="O4" s="204"/>
    </row>
    <row r="5" spans="1:16" ht="34.950000000000003" customHeight="1" x14ac:dyDescent="0.35">
      <c r="A5" s="258" t="s">
        <v>12</v>
      </c>
      <c r="B5" s="259"/>
      <c r="C5" s="259"/>
      <c r="D5" s="259"/>
      <c r="E5" s="51"/>
      <c r="F5" s="51"/>
      <c r="G5" s="260" t="s">
        <v>120</v>
      </c>
      <c r="H5" s="261"/>
      <c r="I5" s="261"/>
      <c r="J5" s="261"/>
      <c r="L5" s="260" t="s">
        <v>121</v>
      </c>
      <c r="M5" s="261"/>
      <c r="N5" s="261"/>
      <c r="O5" s="261"/>
    </row>
    <row r="6" spans="1:16" ht="53.25" customHeight="1" x14ac:dyDescent="0.4">
      <c r="A6" s="89"/>
      <c r="B6" s="90" t="s">
        <v>13</v>
      </c>
      <c r="C6" s="91" t="s">
        <v>14</v>
      </c>
      <c r="D6" s="92" t="s">
        <v>15</v>
      </c>
      <c r="E6" s="89"/>
      <c r="F6" s="89"/>
      <c r="G6" s="144"/>
      <c r="H6" s="185" t="s">
        <v>13</v>
      </c>
      <c r="I6" s="185" t="s">
        <v>14</v>
      </c>
      <c r="J6" s="186" t="s">
        <v>122</v>
      </c>
      <c r="L6" s="117"/>
      <c r="M6" s="228" t="s">
        <v>13</v>
      </c>
      <c r="N6" s="228" t="s">
        <v>14</v>
      </c>
      <c r="O6" s="118" t="s">
        <v>122</v>
      </c>
    </row>
    <row r="7" spans="1:16" ht="34.950000000000003" customHeight="1" x14ac:dyDescent="0.35">
      <c r="A7" s="61"/>
      <c r="B7" s="48"/>
      <c r="C7" s="49"/>
      <c r="D7" s="50"/>
      <c r="E7" s="51"/>
      <c r="F7" s="51"/>
      <c r="G7" s="119"/>
      <c r="H7" s="180"/>
      <c r="I7" s="181"/>
      <c r="J7" s="182"/>
      <c r="L7" s="176"/>
      <c r="M7" s="177"/>
      <c r="N7" s="187"/>
      <c r="O7" s="179"/>
    </row>
    <row r="8" spans="1:16" ht="63.75" customHeight="1" x14ac:dyDescent="0.35">
      <c r="A8" s="61">
        <v>1</v>
      </c>
      <c r="B8" s="48" t="s">
        <v>50</v>
      </c>
      <c r="C8" s="93"/>
      <c r="D8" s="196">
        <v>0</v>
      </c>
      <c r="E8" s="51"/>
      <c r="F8" s="51"/>
      <c r="G8" s="176">
        <v>1</v>
      </c>
      <c r="H8" s="189" t="s">
        <v>50</v>
      </c>
      <c r="I8" s="190">
        <f>(C8)</f>
        <v>0</v>
      </c>
      <c r="J8" s="197">
        <f>(D8+K8)</f>
        <v>0</v>
      </c>
      <c r="K8" s="174">
        <f>(D8*I17)</f>
        <v>0</v>
      </c>
      <c r="L8" s="176">
        <v>1</v>
      </c>
      <c r="M8" s="177" t="s">
        <v>50</v>
      </c>
      <c r="N8" s="178">
        <f>(C8)</f>
        <v>0</v>
      </c>
      <c r="O8" s="198">
        <f>(J8+P8)</f>
        <v>0</v>
      </c>
      <c r="P8" s="199">
        <f>(J8*O17)</f>
        <v>0</v>
      </c>
    </row>
    <row r="9" spans="1:16" ht="34.950000000000003" customHeight="1" x14ac:dyDescent="0.35">
      <c r="A9" s="61">
        <v>2</v>
      </c>
      <c r="B9" s="48" t="s">
        <v>54</v>
      </c>
      <c r="C9" s="93"/>
      <c r="D9" s="196">
        <v>0</v>
      </c>
      <c r="E9" s="51"/>
      <c r="F9" s="51"/>
      <c r="G9" s="176">
        <v>2</v>
      </c>
      <c r="H9" s="189" t="s">
        <v>54</v>
      </c>
      <c r="I9" s="190">
        <f t="shared" ref="I9:I14" si="0">(C9)</f>
        <v>0</v>
      </c>
      <c r="J9" s="197">
        <f t="shared" ref="J9:J14" si="1">(D9+K9)</f>
        <v>0</v>
      </c>
      <c r="K9" s="174">
        <f>(D9*I17)</f>
        <v>0</v>
      </c>
      <c r="L9" s="176">
        <v>2</v>
      </c>
      <c r="M9" s="177" t="s">
        <v>54</v>
      </c>
      <c r="N9" s="178">
        <f t="shared" ref="N9:N14" si="2">(C9)</f>
        <v>0</v>
      </c>
      <c r="O9" s="198">
        <f t="shared" ref="O9:O14" si="3">(J9+P9)</f>
        <v>0</v>
      </c>
      <c r="P9" s="199">
        <f>(J9*O17)</f>
        <v>0</v>
      </c>
    </row>
    <row r="10" spans="1:16" ht="34.950000000000003" customHeight="1" x14ac:dyDescent="0.35">
      <c r="A10" s="61">
        <v>3</v>
      </c>
      <c r="B10" s="48" t="s">
        <v>55</v>
      </c>
      <c r="C10" s="93"/>
      <c r="D10" s="196">
        <v>0</v>
      </c>
      <c r="E10" s="51"/>
      <c r="F10" s="51"/>
      <c r="G10" s="176">
        <v>3</v>
      </c>
      <c r="H10" s="189" t="s">
        <v>55</v>
      </c>
      <c r="I10" s="190">
        <f t="shared" si="0"/>
        <v>0</v>
      </c>
      <c r="J10" s="197">
        <f t="shared" si="1"/>
        <v>0</v>
      </c>
      <c r="K10" s="174">
        <f>(D10*I17)</f>
        <v>0</v>
      </c>
      <c r="L10" s="176">
        <v>3</v>
      </c>
      <c r="M10" s="177" t="s">
        <v>55</v>
      </c>
      <c r="N10" s="178">
        <f t="shared" si="2"/>
        <v>0</v>
      </c>
      <c r="O10" s="198">
        <f t="shared" si="3"/>
        <v>0</v>
      </c>
      <c r="P10" s="199">
        <f>(J10*O17)</f>
        <v>0</v>
      </c>
    </row>
    <row r="11" spans="1:16" ht="34.950000000000003" customHeight="1" x14ac:dyDescent="0.35">
      <c r="A11" s="61">
        <v>4</v>
      </c>
      <c r="B11" s="48" t="s">
        <v>56</v>
      </c>
      <c r="C11" s="93"/>
      <c r="D11" s="196">
        <v>0</v>
      </c>
      <c r="E11" s="51"/>
      <c r="F11" s="51"/>
      <c r="G11" s="176">
        <v>4</v>
      </c>
      <c r="H11" s="189" t="s">
        <v>56</v>
      </c>
      <c r="I11" s="190">
        <f t="shared" si="0"/>
        <v>0</v>
      </c>
      <c r="J11" s="197">
        <f t="shared" si="1"/>
        <v>0</v>
      </c>
      <c r="K11" s="174">
        <f>(D11*I17)</f>
        <v>0</v>
      </c>
      <c r="L11" s="176">
        <v>4</v>
      </c>
      <c r="M11" s="177" t="s">
        <v>56</v>
      </c>
      <c r="N11" s="178">
        <f t="shared" si="2"/>
        <v>0</v>
      </c>
      <c r="O11" s="198">
        <f t="shared" si="3"/>
        <v>0</v>
      </c>
      <c r="P11" s="199">
        <f>(J11*O17)</f>
        <v>0</v>
      </c>
    </row>
    <row r="12" spans="1:16" ht="34.950000000000003" customHeight="1" x14ac:dyDescent="0.35">
      <c r="A12" s="61">
        <v>5</v>
      </c>
      <c r="B12" s="48" t="s">
        <v>57</v>
      </c>
      <c r="C12" s="93"/>
      <c r="D12" s="196">
        <v>0</v>
      </c>
      <c r="E12" s="51"/>
      <c r="F12" s="51"/>
      <c r="G12" s="176">
        <v>5</v>
      </c>
      <c r="H12" s="189" t="s">
        <v>57</v>
      </c>
      <c r="I12" s="190">
        <f t="shared" si="0"/>
        <v>0</v>
      </c>
      <c r="J12" s="197">
        <f t="shared" si="1"/>
        <v>0</v>
      </c>
      <c r="K12" s="174">
        <f>(D12*I17)</f>
        <v>0</v>
      </c>
      <c r="L12" s="176">
        <v>5</v>
      </c>
      <c r="M12" s="177" t="s">
        <v>57</v>
      </c>
      <c r="N12" s="178">
        <f t="shared" si="2"/>
        <v>0</v>
      </c>
      <c r="O12" s="198">
        <f t="shared" si="3"/>
        <v>0</v>
      </c>
      <c r="P12" s="199">
        <f>(J12*O17)</f>
        <v>0</v>
      </c>
    </row>
    <row r="13" spans="1:16" ht="34.950000000000003" customHeight="1" x14ac:dyDescent="0.35">
      <c r="A13" s="61">
        <v>6</v>
      </c>
      <c r="B13" s="48" t="s">
        <v>58</v>
      </c>
      <c r="C13" s="93"/>
      <c r="D13" s="196">
        <v>0</v>
      </c>
      <c r="E13" s="51"/>
      <c r="F13" s="51"/>
      <c r="G13" s="176">
        <v>6</v>
      </c>
      <c r="H13" s="189" t="s">
        <v>58</v>
      </c>
      <c r="I13" s="190">
        <f t="shared" si="0"/>
        <v>0</v>
      </c>
      <c r="J13" s="197">
        <f t="shared" si="1"/>
        <v>0</v>
      </c>
      <c r="K13" s="174">
        <f>(D13*I17)</f>
        <v>0</v>
      </c>
      <c r="L13" s="176">
        <v>6</v>
      </c>
      <c r="M13" s="177" t="s">
        <v>58</v>
      </c>
      <c r="N13" s="178">
        <f t="shared" si="2"/>
        <v>0</v>
      </c>
      <c r="O13" s="198">
        <f t="shared" si="3"/>
        <v>0</v>
      </c>
      <c r="P13" s="199">
        <f>(J13*O17)</f>
        <v>0</v>
      </c>
    </row>
    <row r="14" spans="1:16" ht="34.950000000000003" customHeight="1" x14ac:dyDescent="0.35">
      <c r="A14" s="61">
        <v>7</v>
      </c>
      <c r="B14" s="48" t="s">
        <v>59</v>
      </c>
      <c r="C14" s="93"/>
      <c r="D14" s="196">
        <v>0</v>
      </c>
      <c r="E14" s="51"/>
      <c r="F14" s="51"/>
      <c r="G14" s="176">
        <v>7</v>
      </c>
      <c r="H14" s="189" t="s">
        <v>59</v>
      </c>
      <c r="I14" s="190">
        <f t="shared" si="0"/>
        <v>0</v>
      </c>
      <c r="J14" s="197">
        <f t="shared" si="1"/>
        <v>0</v>
      </c>
      <c r="K14" s="174">
        <f>(D14*I17)</f>
        <v>0</v>
      </c>
      <c r="L14" s="176">
        <v>7</v>
      </c>
      <c r="M14" s="177" t="s">
        <v>59</v>
      </c>
      <c r="N14" s="178">
        <f t="shared" si="2"/>
        <v>0</v>
      </c>
      <c r="O14" s="198">
        <f t="shared" si="3"/>
        <v>0</v>
      </c>
      <c r="P14" s="199">
        <f>(J14*O17)</f>
        <v>0</v>
      </c>
    </row>
    <row r="15" spans="1:16" ht="50.25" customHeight="1" x14ac:dyDescent="0.35">
      <c r="A15" s="61"/>
      <c r="B15" s="48"/>
      <c r="C15" s="94" t="s">
        <v>123</v>
      </c>
      <c r="D15" s="50">
        <f>SUM(D8:D14)</f>
        <v>0</v>
      </c>
      <c r="E15" s="51"/>
      <c r="F15" s="51"/>
      <c r="G15" s="176"/>
      <c r="H15" s="183"/>
      <c r="I15" s="184" t="s">
        <v>124</v>
      </c>
      <c r="J15" s="200">
        <f>SUM(J8:J14)</f>
        <v>0</v>
      </c>
      <c r="L15" s="176"/>
      <c r="M15" s="177"/>
      <c r="N15" s="188" t="s">
        <v>125</v>
      </c>
      <c r="O15" s="201">
        <f>SUM(O8:O14)</f>
        <v>0</v>
      </c>
    </row>
    <row r="16" spans="1:16" ht="34.950000000000003" customHeight="1" x14ac:dyDescent="0.35">
      <c r="A16" s="61"/>
      <c r="B16" s="48"/>
      <c r="C16" s="49"/>
      <c r="E16" s="51"/>
      <c r="F16" s="51"/>
    </row>
    <row r="17" spans="1:15" ht="34.950000000000003" customHeight="1" x14ac:dyDescent="0.35">
      <c r="A17" s="61"/>
      <c r="B17" s="48"/>
      <c r="C17" s="49"/>
      <c r="D17" s="50"/>
      <c r="E17" s="51"/>
      <c r="F17" s="51"/>
      <c r="I17" s="175">
        <v>0.03</v>
      </c>
      <c r="O17" s="175">
        <v>0.03</v>
      </c>
    </row>
    <row r="18" spans="1:15" ht="34.950000000000003" customHeight="1" x14ac:dyDescent="0.35">
      <c r="A18" s="61"/>
      <c r="B18" s="48"/>
      <c r="C18" s="49"/>
      <c r="D18" s="50"/>
      <c r="E18" s="51"/>
      <c r="F18" s="51"/>
    </row>
    <row r="19" spans="1:15" ht="34.950000000000003" customHeight="1" x14ac:dyDescent="0.35">
      <c r="A19" s="61"/>
      <c r="B19" s="48"/>
      <c r="C19" s="49"/>
      <c r="D19" s="50"/>
      <c r="E19" s="51"/>
      <c r="F19" s="51"/>
    </row>
    <row r="20" spans="1:15" ht="34.950000000000003" customHeight="1" x14ac:dyDescent="0.35">
      <c r="B20" s="95" t="s">
        <v>100</v>
      </c>
    </row>
  </sheetData>
  <mergeCells count="4">
    <mergeCell ref="A1:B1"/>
    <mergeCell ref="A5:D5"/>
    <mergeCell ref="G5:J5"/>
    <mergeCell ref="L5:O5"/>
  </mergeCells>
  <pageMargins left="0.25" right="0.25" top="0.75" bottom="0.75"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9"/>
  <sheetViews>
    <sheetView topLeftCell="B1" workbookViewId="0">
      <selection activeCell="K8" sqref="K8"/>
    </sheetView>
  </sheetViews>
  <sheetFormatPr defaultColWidth="17.33203125" defaultRowHeight="34.950000000000003" customHeight="1" x14ac:dyDescent="0.35"/>
  <cols>
    <col min="1" max="1" width="4.44140625" style="38" customWidth="1"/>
    <col min="2" max="2" width="38.33203125" style="38" customWidth="1"/>
    <col min="3" max="3" width="57.6640625" style="38" customWidth="1"/>
    <col min="4" max="4" width="14.6640625" style="38" customWidth="1"/>
    <col min="5" max="6" width="9.33203125" style="38" customWidth="1"/>
    <col min="7" max="7" width="17.33203125" style="38"/>
    <col min="8" max="8" width="6.5546875" style="38" customWidth="1"/>
    <col min="9" max="9" width="29.5546875" style="38" customWidth="1"/>
    <col min="10" max="10" width="39.5546875" style="38" customWidth="1"/>
    <col min="11" max="11" width="26.44140625" style="38" customWidth="1"/>
    <col min="12" max="16384" width="17.33203125" style="38"/>
  </cols>
  <sheetData>
    <row r="1" spans="1:13" ht="34.950000000000003" customHeight="1" x14ac:dyDescent="0.35">
      <c r="A1" s="23"/>
      <c r="B1" s="24"/>
      <c r="C1" s="25"/>
      <c r="D1" s="21"/>
      <c r="E1" s="22"/>
      <c r="F1" s="22"/>
    </row>
    <row r="2" spans="1:13" ht="34.950000000000003" customHeight="1" x14ac:dyDescent="0.35">
      <c r="A2" s="26"/>
      <c r="B2" s="24" t="s">
        <v>1</v>
      </c>
      <c r="C2" s="25"/>
      <c r="D2" s="21"/>
      <c r="E2" s="22"/>
      <c r="F2" s="22"/>
    </row>
    <row r="3" spans="1:13" ht="34.950000000000003" customHeight="1" x14ac:dyDescent="0.35">
      <c r="A3" s="23"/>
      <c r="B3" s="24"/>
      <c r="C3" s="25"/>
      <c r="D3" s="21"/>
      <c r="E3" s="22"/>
      <c r="F3" s="22"/>
    </row>
    <row r="4" spans="1:13" ht="34.950000000000003" customHeight="1" x14ac:dyDescent="0.35">
      <c r="A4" s="248" t="s">
        <v>24</v>
      </c>
      <c r="B4" s="247"/>
      <c r="C4" s="247"/>
      <c r="D4" s="247"/>
      <c r="E4" s="22"/>
      <c r="F4" s="22"/>
      <c r="I4" s="138"/>
      <c r="J4" s="139" t="s">
        <v>24</v>
      </c>
      <c r="K4" s="138"/>
      <c r="L4" s="100"/>
      <c r="M4" s="100"/>
    </row>
    <row r="5" spans="1:13" ht="34.950000000000003" customHeight="1" x14ac:dyDescent="0.35">
      <c r="A5" s="23"/>
      <c r="B5" s="24"/>
      <c r="C5" s="25"/>
      <c r="D5" s="21"/>
      <c r="E5" s="22"/>
      <c r="F5" s="22"/>
      <c r="I5" s="138"/>
      <c r="J5" s="138"/>
      <c r="K5" s="138"/>
    </row>
    <row r="6" spans="1:13" ht="49.95" customHeight="1" x14ac:dyDescent="0.4">
      <c r="A6" s="39"/>
      <c r="B6" s="27" t="s">
        <v>13</v>
      </c>
      <c r="C6" s="28" t="s">
        <v>14</v>
      </c>
      <c r="D6" s="29" t="s">
        <v>15</v>
      </c>
      <c r="E6" s="39"/>
      <c r="F6" s="39"/>
      <c r="H6" s="101"/>
      <c r="I6" s="125" t="s">
        <v>13</v>
      </c>
      <c r="J6" s="126" t="s">
        <v>14</v>
      </c>
      <c r="K6" s="118" t="s">
        <v>129</v>
      </c>
    </row>
    <row r="7" spans="1:13" ht="49.95" customHeight="1" x14ac:dyDescent="0.35">
      <c r="A7" s="23"/>
      <c r="B7" s="24"/>
      <c r="C7" s="25"/>
      <c r="D7" s="21"/>
      <c r="E7" s="22"/>
      <c r="F7" s="22"/>
      <c r="H7" s="23"/>
      <c r="I7" s="121"/>
      <c r="J7" s="122"/>
      <c r="K7" s="123"/>
    </row>
    <row r="8" spans="1:13" ht="79.95" customHeight="1" x14ac:dyDescent="0.35">
      <c r="A8" s="30">
        <v>1</v>
      </c>
      <c r="B8" s="80" t="s">
        <v>25</v>
      </c>
      <c r="C8" s="31"/>
      <c r="D8" s="32">
        <v>0</v>
      </c>
      <c r="E8" s="22"/>
      <c r="F8" s="22"/>
      <c r="H8" s="30">
        <v>1</v>
      </c>
      <c r="I8" s="129" t="s">
        <v>25</v>
      </c>
      <c r="J8" s="140"/>
      <c r="K8" s="141">
        <f>(D8)*3</f>
        <v>0</v>
      </c>
    </row>
    <row r="9" spans="1:13" ht="64.95" customHeight="1" x14ac:dyDescent="0.35">
      <c r="A9" s="30">
        <v>2</v>
      </c>
      <c r="B9" s="80" t="s">
        <v>26</v>
      </c>
      <c r="C9" s="31"/>
      <c r="D9" s="32">
        <v>0</v>
      </c>
      <c r="E9" s="22"/>
      <c r="F9" s="22"/>
      <c r="H9" s="30">
        <v>2</v>
      </c>
      <c r="I9" s="129" t="s">
        <v>26</v>
      </c>
      <c r="J9" s="140"/>
      <c r="K9" s="141">
        <f t="shared" ref="K9:K13" si="0">(D9)*3</f>
        <v>0</v>
      </c>
    </row>
    <row r="10" spans="1:13" ht="64.95" customHeight="1" x14ac:dyDescent="0.35">
      <c r="A10" s="30">
        <v>3</v>
      </c>
      <c r="B10" s="80" t="s">
        <v>27</v>
      </c>
      <c r="C10" s="31"/>
      <c r="D10" s="32">
        <v>0</v>
      </c>
      <c r="E10" s="22"/>
      <c r="F10" s="22"/>
      <c r="H10" s="30">
        <v>3</v>
      </c>
      <c r="I10" s="129" t="s">
        <v>27</v>
      </c>
      <c r="J10" s="140"/>
      <c r="K10" s="141">
        <f t="shared" si="0"/>
        <v>0</v>
      </c>
    </row>
    <row r="11" spans="1:13" ht="64.95" customHeight="1" x14ac:dyDescent="0.35">
      <c r="A11" s="30">
        <v>4</v>
      </c>
      <c r="B11" s="80" t="s">
        <v>28</v>
      </c>
      <c r="C11" s="31"/>
      <c r="D11" s="32">
        <v>0</v>
      </c>
      <c r="E11" s="22"/>
      <c r="F11" s="22"/>
      <c r="H11" s="30">
        <v>4</v>
      </c>
      <c r="I11" s="129" t="s">
        <v>28</v>
      </c>
      <c r="J11" s="140"/>
      <c r="K11" s="141">
        <f t="shared" si="0"/>
        <v>0</v>
      </c>
    </row>
    <row r="12" spans="1:13" ht="64.95" customHeight="1" x14ac:dyDescent="0.35">
      <c r="A12" s="30">
        <v>5</v>
      </c>
      <c r="B12" s="80" t="s">
        <v>29</v>
      </c>
      <c r="C12" s="31"/>
      <c r="D12" s="32">
        <v>0</v>
      </c>
      <c r="E12" s="22"/>
      <c r="F12" s="22"/>
      <c r="H12" s="30">
        <v>5</v>
      </c>
      <c r="I12" s="129" t="s">
        <v>29</v>
      </c>
      <c r="J12" s="140"/>
      <c r="K12" s="141">
        <f t="shared" si="0"/>
        <v>0</v>
      </c>
    </row>
    <row r="13" spans="1:13" ht="64.95" customHeight="1" x14ac:dyDescent="0.35">
      <c r="A13" s="30">
        <v>6</v>
      </c>
      <c r="B13" s="80" t="s">
        <v>30</v>
      </c>
      <c r="C13" s="31"/>
      <c r="D13" s="32">
        <v>0</v>
      </c>
      <c r="E13" s="22"/>
      <c r="F13" s="22"/>
      <c r="H13" s="30">
        <v>6</v>
      </c>
      <c r="I13" s="129" t="s">
        <v>30</v>
      </c>
      <c r="J13" s="140"/>
      <c r="K13" s="141">
        <f t="shared" si="0"/>
        <v>0</v>
      </c>
    </row>
    <row r="14" spans="1:13" ht="45" customHeight="1" x14ac:dyDescent="0.35">
      <c r="A14" s="33"/>
      <c r="B14" s="34"/>
      <c r="C14" s="137" t="s">
        <v>116</v>
      </c>
      <c r="D14" s="36">
        <f>SUM(D8:D13)</f>
        <v>0</v>
      </c>
      <c r="E14" s="22"/>
      <c r="F14" s="22"/>
      <c r="H14" s="33"/>
      <c r="I14" s="134"/>
      <c r="J14" s="142" t="s">
        <v>116</v>
      </c>
      <c r="K14" s="136">
        <f>SUM(K8:K13)</f>
        <v>0</v>
      </c>
    </row>
    <row r="15" spans="1:13" ht="34.950000000000003" customHeight="1" x14ac:dyDescent="0.35">
      <c r="A15" s="23"/>
      <c r="B15" s="24"/>
      <c r="C15" s="25"/>
      <c r="D15" s="21"/>
      <c r="E15" s="22"/>
      <c r="F15" s="22"/>
    </row>
    <row r="16" spans="1:13" ht="34.950000000000003" customHeight="1" x14ac:dyDescent="0.35">
      <c r="A16" s="23"/>
      <c r="B16" s="24"/>
      <c r="C16" s="25"/>
      <c r="D16" s="21"/>
      <c r="E16" s="22"/>
      <c r="F16" s="22"/>
    </row>
    <row r="17" spans="1:6" ht="34.950000000000003" customHeight="1" x14ac:dyDescent="0.35">
      <c r="A17" s="23"/>
      <c r="B17" s="24"/>
      <c r="C17" s="25"/>
      <c r="D17" s="21"/>
      <c r="E17" s="22"/>
      <c r="F17" s="22"/>
    </row>
    <row r="18" spans="1:6" ht="34.950000000000003" customHeight="1" x14ac:dyDescent="0.35">
      <c r="A18" s="23"/>
      <c r="B18" s="24"/>
      <c r="C18" s="25"/>
      <c r="D18" s="21"/>
      <c r="E18" s="22"/>
      <c r="F18" s="22"/>
    </row>
    <row r="19" spans="1:6" ht="34.950000000000003" customHeight="1" x14ac:dyDescent="0.35">
      <c r="A19" s="23"/>
      <c r="B19" s="24"/>
      <c r="C19" s="25"/>
      <c r="D19" s="21"/>
      <c r="E19" s="22"/>
      <c r="F19" s="22"/>
    </row>
  </sheetData>
  <mergeCells count="1">
    <mergeCell ref="A4:D4"/>
  </mergeCells>
  <pageMargins left="0.25" right="0.25" top="0.75" bottom="0.75" header="0.3" footer="0.3"/>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A71F8-9BE8-4E99-9E46-19E83C679FE6}">
  <dimension ref="A1:N24"/>
  <sheetViews>
    <sheetView topLeftCell="A13" workbookViewId="0">
      <selection activeCell="D26" sqref="D26"/>
    </sheetView>
  </sheetViews>
  <sheetFormatPr defaultColWidth="8.6640625" defaultRowHeight="20.399999999999999" x14ac:dyDescent="0.35"/>
  <cols>
    <col min="1" max="1" width="16.5546875" style="46" customWidth="1"/>
    <col min="2" max="2" width="14.44140625" style="46" customWidth="1"/>
    <col min="3" max="3" width="15.33203125" style="46" customWidth="1"/>
    <col min="4" max="4" width="21.5546875" style="46" customWidth="1"/>
    <col min="5" max="5" width="16.44140625" style="46" customWidth="1"/>
    <col min="6" max="9" width="8.6640625" style="46"/>
    <col min="10" max="10" width="18.6640625" style="46" customWidth="1"/>
    <col min="11" max="11" width="16.88671875" style="46" customWidth="1"/>
    <col min="12" max="12" width="21.109375" style="46" customWidth="1"/>
    <col min="13" max="13" width="18.6640625" style="46" customWidth="1"/>
    <col min="14" max="14" width="16.88671875" style="46" customWidth="1"/>
    <col min="15" max="16384" width="8.6640625" style="46"/>
  </cols>
  <sheetData>
    <row r="1" spans="1:14" ht="21" x14ac:dyDescent="0.4">
      <c r="A1" s="47" t="s">
        <v>95</v>
      </c>
    </row>
    <row r="2" spans="1:14" ht="19.5" customHeight="1" x14ac:dyDescent="0.35">
      <c r="A2" s="58" t="s">
        <v>1</v>
      </c>
      <c r="B2" s="59"/>
      <c r="C2" s="49"/>
      <c r="D2" s="50"/>
      <c r="E2" s="51"/>
    </row>
    <row r="3" spans="1:14" ht="19.5" customHeight="1" x14ac:dyDescent="0.35">
      <c r="A3" s="45"/>
      <c r="B3" s="48"/>
      <c r="C3" s="49"/>
      <c r="D3" s="50"/>
      <c r="E3" s="51"/>
    </row>
    <row r="4" spans="1:14" ht="19.5" customHeight="1" x14ac:dyDescent="0.35">
      <c r="A4" s="45"/>
      <c r="B4" s="48"/>
      <c r="C4" s="271" t="s">
        <v>2</v>
      </c>
      <c r="D4" s="272"/>
      <c r="E4" s="272"/>
      <c r="F4" s="272"/>
      <c r="G4" s="272"/>
      <c r="H4" s="273"/>
    </row>
    <row r="5" spans="1:14" ht="42" x14ac:dyDescent="0.4">
      <c r="L5" s="118" t="s">
        <v>115</v>
      </c>
    </row>
    <row r="6" spans="1:14" ht="84" x14ac:dyDescent="0.35">
      <c r="A6" s="143" t="s">
        <v>3</v>
      </c>
      <c r="B6" s="144" t="s">
        <v>96</v>
      </c>
      <c r="C6" s="144" t="s">
        <v>4</v>
      </c>
      <c r="D6" s="143" t="s">
        <v>93</v>
      </c>
      <c r="E6" s="144" t="s">
        <v>101</v>
      </c>
      <c r="J6" s="145" t="s">
        <v>3</v>
      </c>
      <c r="K6" s="117" t="s">
        <v>96</v>
      </c>
      <c r="L6" s="117" t="s">
        <v>4</v>
      </c>
      <c r="M6" s="117" t="s">
        <v>93</v>
      </c>
      <c r="N6" s="117" t="s">
        <v>101</v>
      </c>
    </row>
    <row r="7" spans="1:14" ht="34.950000000000003" customHeight="1" x14ac:dyDescent="0.35">
      <c r="J7" s="146"/>
      <c r="K7" s="146"/>
      <c r="L7" s="146"/>
      <c r="M7" s="146"/>
      <c r="N7" s="146"/>
    </row>
    <row r="8" spans="1:14" ht="34.950000000000003" customHeight="1" x14ac:dyDescent="0.35">
      <c r="A8" s="52" t="s">
        <v>5</v>
      </c>
      <c r="B8" s="53">
        <v>0</v>
      </c>
      <c r="C8" s="54">
        <v>727</v>
      </c>
      <c r="D8" s="55"/>
      <c r="E8" s="56">
        <f>IF(D8="", (B8*C8*12), (B8*D8*12))</f>
        <v>0</v>
      </c>
      <c r="J8" s="147" t="s">
        <v>5</v>
      </c>
      <c r="K8" s="148">
        <f>(B8)</f>
        <v>0</v>
      </c>
      <c r="L8" s="149">
        <v>727</v>
      </c>
      <c r="M8" s="150"/>
      <c r="N8" s="151">
        <f>IF(M8="", (K8*L8*12), (K8*M8*12))*3</f>
        <v>0</v>
      </c>
    </row>
    <row r="9" spans="1:14" ht="34.950000000000003" customHeight="1" x14ac:dyDescent="0.35">
      <c r="A9" s="52" t="s">
        <v>6</v>
      </c>
      <c r="B9" s="53">
        <v>0</v>
      </c>
      <c r="C9" s="54">
        <v>828</v>
      </c>
      <c r="D9" s="55"/>
      <c r="E9" s="56">
        <f t="shared" ref="E9:E12" si="0">IF(D9="", (B9*C9*12), (B9*D9*12))</f>
        <v>0</v>
      </c>
      <c r="J9" s="147" t="s">
        <v>6</v>
      </c>
      <c r="K9" s="148">
        <f>(B9)</f>
        <v>0</v>
      </c>
      <c r="L9" s="149">
        <v>828</v>
      </c>
      <c r="M9" s="150"/>
      <c r="N9" s="151">
        <f>IF(M9="", (K9*L9*12), (K9*M9*12))*3</f>
        <v>0</v>
      </c>
    </row>
    <row r="10" spans="1:14" ht="34.950000000000003" customHeight="1" x14ac:dyDescent="0.35">
      <c r="A10" s="52" t="s">
        <v>7</v>
      </c>
      <c r="B10" s="53">
        <v>0</v>
      </c>
      <c r="C10" s="54">
        <v>1039</v>
      </c>
      <c r="D10" s="55"/>
      <c r="E10" s="56">
        <f t="shared" si="0"/>
        <v>0</v>
      </c>
      <c r="J10" s="147" t="s">
        <v>7</v>
      </c>
      <c r="K10" s="148">
        <f>(B10)</f>
        <v>0</v>
      </c>
      <c r="L10" s="149">
        <v>1039</v>
      </c>
      <c r="M10" s="150"/>
      <c r="N10" s="151">
        <f>IF(M10="", (K10*L10*12), (K10*M10*12))*3</f>
        <v>0</v>
      </c>
    </row>
    <row r="11" spans="1:14" ht="34.950000000000003" customHeight="1" x14ac:dyDescent="0.35">
      <c r="A11" s="52" t="s">
        <v>8</v>
      </c>
      <c r="B11" s="53">
        <v>0</v>
      </c>
      <c r="C11" s="54">
        <v>1284</v>
      </c>
      <c r="D11" s="55"/>
      <c r="E11" s="56">
        <f t="shared" si="0"/>
        <v>0</v>
      </c>
      <c r="J11" s="147" t="s">
        <v>8</v>
      </c>
      <c r="K11" s="148">
        <f>(B11)</f>
        <v>0</v>
      </c>
      <c r="L11" s="149">
        <v>1284</v>
      </c>
      <c r="M11" s="150"/>
      <c r="N11" s="151">
        <f>IF(M11="", (K11*L11*12), (K11*M11*12))*3</f>
        <v>0</v>
      </c>
    </row>
    <row r="12" spans="1:14" ht="34.950000000000003" customHeight="1" x14ac:dyDescent="0.35">
      <c r="A12" s="52" t="s">
        <v>9</v>
      </c>
      <c r="B12" s="53">
        <v>0</v>
      </c>
      <c r="C12" s="54">
        <v>1409</v>
      </c>
      <c r="D12" s="55"/>
      <c r="E12" s="56">
        <f t="shared" si="0"/>
        <v>0</v>
      </c>
      <c r="J12" s="147" t="s">
        <v>9</v>
      </c>
      <c r="K12" s="148">
        <f>(B12)</f>
        <v>0</v>
      </c>
      <c r="L12" s="149">
        <v>1409</v>
      </c>
      <c r="M12" s="150"/>
      <c r="N12" s="151">
        <f>IF(M12="", (K12*L12*12), (K12*M12*12))*3</f>
        <v>0</v>
      </c>
    </row>
    <row r="13" spans="1:14" ht="34.950000000000003" customHeight="1" x14ac:dyDescent="0.35">
      <c r="A13" s="52"/>
      <c r="E13" s="56"/>
      <c r="J13" s="147"/>
      <c r="K13" s="146"/>
      <c r="L13" s="146"/>
      <c r="M13" s="146"/>
      <c r="N13" s="151"/>
    </row>
    <row r="14" spans="1:14" ht="34.950000000000003" customHeight="1" x14ac:dyDescent="0.4">
      <c r="A14" s="57" t="s">
        <v>97</v>
      </c>
      <c r="E14" s="66">
        <f>SUM(E8:E12)</f>
        <v>0</v>
      </c>
      <c r="J14" s="152" t="s">
        <v>97</v>
      </c>
      <c r="K14" s="146"/>
      <c r="L14" s="146"/>
      <c r="M14" s="146"/>
      <c r="N14" s="153">
        <f>SUM(N8:N12)</f>
        <v>0</v>
      </c>
    </row>
    <row r="15" spans="1:14" ht="34.950000000000003" customHeight="1" x14ac:dyDescent="0.35"/>
    <row r="16" spans="1:14" ht="60" customHeight="1" x14ac:dyDescent="0.35">
      <c r="A16" s="268" t="s">
        <v>102</v>
      </c>
      <c r="B16" s="269"/>
      <c r="C16" s="269"/>
      <c r="D16" s="269"/>
      <c r="E16" s="270"/>
    </row>
    <row r="17" spans="1:14" ht="34.950000000000003" customHeight="1" x14ac:dyDescent="0.35"/>
    <row r="18" spans="1:14" ht="34.950000000000003" customHeight="1" x14ac:dyDescent="0.4">
      <c r="B18" s="57" t="s">
        <v>10</v>
      </c>
    </row>
    <row r="19" spans="1:14" ht="34.950000000000003" customHeight="1" x14ac:dyDescent="0.35"/>
    <row r="20" spans="1:14" ht="47.4" customHeight="1" x14ac:dyDescent="0.4">
      <c r="A20" s="57" t="s">
        <v>11</v>
      </c>
      <c r="B20" s="57"/>
      <c r="C20" s="57"/>
      <c r="D20" s="62" t="s">
        <v>104</v>
      </c>
      <c r="J20" s="145"/>
      <c r="K20" s="145" t="s">
        <v>11</v>
      </c>
      <c r="L20" s="145"/>
      <c r="M20" s="117" t="s">
        <v>131</v>
      </c>
    </row>
    <row r="21" spans="1:14" ht="34.950000000000003" customHeight="1" x14ac:dyDescent="0.35">
      <c r="A21" s="274"/>
      <c r="B21" s="275"/>
      <c r="C21" s="276"/>
      <c r="D21" s="55">
        <v>0</v>
      </c>
      <c r="J21" s="274"/>
      <c r="K21" s="275"/>
      <c r="L21" s="276"/>
      <c r="M21" s="55">
        <f>(D21*N21)</f>
        <v>0</v>
      </c>
      <c r="N21" s="230">
        <v>3</v>
      </c>
    </row>
    <row r="22" spans="1:14" ht="34.950000000000003" customHeight="1" x14ac:dyDescent="0.35">
      <c r="A22" s="262"/>
      <c r="B22" s="263"/>
      <c r="C22" s="264"/>
      <c r="D22" s="55">
        <v>0</v>
      </c>
      <c r="J22" s="262"/>
      <c r="K22" s="263"/>
      <c r="L22" s="264"/>
      <c r="M22" s="55">
        <f t="shared" ref="M22:M23" si="1">(D22*N22)</f>
        <v>0</v>
      </c>
      <c r="N22" s="230">
        <v>3</v>
      </c>
    </row>
    <row r="23" spans="1:14" ht="34.950000000000003" customHeight="1" x14ac:dyDescent="0.35">
      <c r="A23" s="262"/>
      <c r="B23" s="263"/>
      <c r="C23" s="264"/>
      <c r="D23" s="55">
        <v>0</v>
      </c>
      <c r="J23" s="262"/>
      <c r="K23" s="263"/>
      <c r="L23" s="264"/>
      <c r="M23" s="55">
        <f t="shared" si="1"/>
        <v>0</v>
      </c>
      <c r="N23" s="230">
        <v>3</v>
      </c>
    </row>
    <row r="24" spans="1:14" ht="34.950000000000003" customHeight="1" x14ac:dyDescent="0.4">
      <c r="A24" s="265" t="s">
        <v>105</v>
      </c>
      <c r="B24" s="266"/>
      <c r="C24" s="267"/>
      <c r="D24" s="66">
        <f>SUM(D21:D23)</f>
        <v>0</v>
      </c>
      <c r="J24" s="265" t="s">
        <v>105</v>
      </c>
      <c r="K24" s="266"/>
      <c r="L24" s="267"/>
      <c r="M24" s="66">
        <f>SUM(M21:M23)</f>
        <v>0</v>
      </c>
    </row>
  </sheetData>
  <mergeCells count="10">
    <mergeCell ref="C4:H4"/>
    <mergeCell ref="A21:C21"/>
    <mergeCell ref="A22:C22"/>
    <mergeCell ref="J21:L21"/>
    <mergeCell ref="J22:L22"/>
    <mergeCell ref="J23:L23"/>
    <mergeCell ref="J24:L24"/>
    <mergeCell ref="A23:C23"/>
    <mergeCell ref="A24:C24"/>
    <mergeCell ref="A16:E16"/>
  </mergeCells>
  <pageMargins left="0.7" right="0.7" top="0.75" bottom="0.75" header="0.3" footer="0.3"/>
  <pageSetup scale="61"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6"/>
  <sheetViews>
    <sheetView workbookViewId="0">
      <selection activeCell="B13" sqref="B13"/>
    </sheetView>
  </sheetViews>
  <sheetFormatPr defaultColWidth="8.6640625" defaultRowHeight="20.399999999999999" x14ac:dyDescent="0.35"/>
  <cols>
    <col min="1" max="1" width="19.6640625" style="18" customWidth="1"/>
    <col min="2" max="2" width="14.44140625" style="18" customWidth="1"/>
    <col min="3" max="3" width="17.5546875" style="18" customWidth="1"/>
    <col min="4" max="4" width="19.109375" style="18" customWidth="1"/>
    <col min="5" max="5" width="16.44140625" style="18" customWidth="1"/>
    <col min="6" max="8" width="8.6640625" style="18"/>
    <col min="9" max="9" width="20" style="18" customWidth="1"/>
    <col min="10" max="10" width="26.33203125" style="18" customWidth="1"/>
    <col min="11" max="12" width="23.6640625" style="18" customWidth="1"/>
    <col min="13" max="13" width="17.88671875" style="18" customWidth="1"/>
    <col min="14" max="16384" width="8.6640625" style="18"/>
  </cols>
  <sheetData>
    <row r="1" spans="1:13" ht="21" x14ac:dyDescent="0.4">
      <c r="A1" s="37" t="s">
        <v>95</v>
      </c>
    </row>
    <row r="2" spans="1:13" ht="19.5" customHeight="1" x14ac:dyDescent="0.35">
      <c r="A2" s="26"/>
      <c r="B2" s="24" t="s">
        <v>1</v>
      </c>
      <c r="C2" s="25"/>
      <c r="D2" s="21"/>
      <c r="E2" s="22"/>
    </row>
    <row r="3" spans="1:13" s="38" customFormat="1" ht="19.5" customHeight="1" x14ac:dyDescent="0.35">
      <c r="A3" s="44"/>
      <c r="B3" s="24"/>
      <c r="C3" s="25"/>
      <c r="D3" s="21"/>
      <c r="E3" s="22"/>
    </row>
    <row r="4" spans="1:13" s="38" customFormat="1" ht="19.5" customHeight="1" x14ac:dyDescent="0.35">
      <c r="A4" s="44"/>
      <c r="B4" s="24"/>
      <c r="C4" s="277" t="s">
        <v>103</v>
      </c>
      <c r="D4" s="277"/>
      <c r="E4" s="277"/>
    </row>
    <row r="5" spans="1:13" ht="42" x14ac:dyDescent="0.4">
      <c r="K5" s="118" t="s">
        <v>129</v>
      </c>
    </row>
    <row r="6" spans="1:13" ht="84" x14ac:dyDescent="0.4">
      <c r="A6" s="41" t="s">
        <v>3</v>
      </c>
      <c r="B6" s="63" t="s">
        <v>96</v>
      </c>
      <c r="C6" s="63" t="s">
        <v>4</v>
      </c>
      <c r="D6" s="41" t="s">
        <v>93</v>
      </c>
      <c r="E6" s="65" t="s">
        <v>101</v>
      </c>
      <c r="I6" s="88" t="s">
        <v>3</v>
      </c>
      <c r="J6" s="154" t="s">
        <v>96</v>
      </c>
      <c r="K6" s="154" t="s">
        <v>4</v>
      </c>
      <c r="L6" s="88" t="s">
        <v>93</v>
      </c>
      <c r="M6" s="155" t="s">
        <v>101</v>
      </c>
    </row>
    <row r="7" spans="1:13" x14ac:dyDescent="0.35">
      <c r="I7" s="138"/>
      <c r="J7" s="138"/>
      <c r="K7" s="138"/>
      <c r="L7" s="138"/>
      <c r="M7" s="138"/>
    </row>
    <row r="8" spans="1:13" ht="34.950000000000003" customHeight="1" x14ac:dyDescent="0.35">
      <c r="A8" s="64" t="s">
        <v>5</v>
      </c>
      <c r="B8" s="40">
        <v>0</v>
      </c>
      <c r="C8" s="54">
        <v>727</v>
      </c>
      <c r="D8" s="42"/>
      <c r="E8" s="43">
        <f>IF(D8="", (B8*C8*12), (B8*D8*12))</f>
        <v>0</v>
      </c>
      <c r="I8" s="156" t="s">
        <v>5</v>
      </c>
      <c r="J8" s="157">
        <f>(B8)</f>
        <v>0</v>
      </c>
      <c r="K8" s="149">
        <v>727</v>
      </c>
      <c r="L8" s="158"/>
      <c r="M8" s="159">
        <f>IF(L8="", (J8*K8*12), (J8*L8*12))*3</f>
        <v>0</v>
      </c>
    </row>
    <row r="9" spans="1:13" ht="34.950000000000003" customHeight="1" x14ac:dyDescent="0.35">
      <c r="A9" s="64" t="s">
        <v>6</v>
      </c>
      <c r="B9" s="40">
        <v>0</v>
      </c>
      <c r="C9" s="54">
        <v>828</v>
      </c>
      <c r="D9" s="42"/>
      <c r="E9" s="43">
        <f t="shared" ref="E9:E12" si="0">IF(D9="", (B9*C9*12), (B9*D9*12))</f>
        <v>0</v>
      </c>
      <c r="I9" s="156" t="s">
        <v>6</v>
      </c>
      <c r="J9" s="157">
        <f>(B9)</f>
        <v>0</v>
      </c>
      <c r="K9" s="149">
        <v>828</v>
      </c>
      <c r="L9" s="158"/>
      <c r="M9" s="159">
        <f>IF(L9="", (J9*K9*12), (J9*L9*12))*3</f>
        <v>0</v>
      </c>
    </row>
    <row r="10" spans="1:13" ht="34.950000000000003" customHeight="1" x14ac:dyDescent="0.35">
      <c r="A10" s="64" t="s">
        <v>7</v>
      </c>
      <c r="B10" s="40">
        <v>0</v>
      </c>
      <c r="C10" s="54">
        <v>1039</v>
      </c>
      <c r="D10" s="42"/>
      <c r="E10" s="43">
        <f t="shared" si="0"/>
        <v>0</v>
      </c>
      <c r="I10" s="156" t="s">
        <v>7</v>
      </c>
      <c r="J10" s="157">
        <f>(B10)</f>
        <v>0</v>
      </c>
      <c r="K10" s="149">
        <v>1039</v>
      </c>
      <c r="L10" s="158"/>
      <c r="M10" s="159">
        <f>IF(L10="", (J10*K10*12), (J10*L10*12))*3</f>
        <v>0</v>
      </c>
    </row>
    <row r="11" spans="1:13" ht="34.950000000000003" customHeight="1" x14ac:dyDescent="0.35">
      <c r="A11" s="64" t="s">
        <v>8</v>
      </c>
      <c r="B11" s="40">
        <v>0</v>
      </c>
      <c r="C11" s="54">
        <v>1284</v>
      </c>
      <c r="D11" s="42"/>
      <c r="E11" s="43">
        <f t="shared" si="0"/>
        <v>0</v>
      </c>
      <c r="I11" s="156" t="s">
        <v>8</v>
      </c>
      <c r="J11" s="157">
        <f>(B11)</f>
        <v>0</v>
      </c>
      <c r="K11" s="149">
        <v>1284</v>
      </c>
      <c r="L11" s="158"/>
      <c r="M11" s="159">
        <f>IF(L11="", (J11*K11*12), (J11*L11*12))*3</f>
        <v>0</v>
      </c>
    </row>
    <row r="12" spans="1:13" ht="34.950000000000003" customHeight="1" x14ac:dyDescent="0.35">
      <c r="A12" s="64" t="s">
        <v>9</v>
      </c>
      <c r="B12" s="40">
        <v>0</v>
      </c>
      <c r="C12" s="54">
        <v>1409</v>
      </c>
      <c r="D12" s="42"/>
      <c r="E12" s="43">
        <f t="shared" si="0"/>
        <v>0</v>
      </c>
      <c r="I12" s="156" t="s">
        <v>9</v>
      </c>
      <c r="J12" s="157">
        <f>(B12)</f>
        <v>0</v>
      </c>
      <c r="K12" s="149">
        <v>1409</v>
      </c>
      <c r="L12" s="158"/>
      <c r="M12" s="159">
        <f>IF(L12="", (J12*K12*12), (J12*L12*12))*3</f>
        <v>0</v>
      </c>
    </row>
    <row r="13" spans="1:13" ht="34.950000000000003" customHeight="1" x14ac:dyDescent="0.35">
      <c r="A13" s="19"/>
      <c r="E13" s="43"/>
      <c r="I13" s="160"/>
      <c r="J13" s="138"/>
      <c r="K13" s="138"/>
      <c r="L13" s="138"/>
      <c r="M13" s="159"/>
    </row>
    <row r="14" spans="1:13" ht="34.950000000000003" customHeight="1" x14ac:dyDescent="0.4">
      <c r="A14" s="41" t="s">
        <v>97</v>
      </c>
      <c r="E14" s="67">
        <f>SUM(E8:E12)</f>
        <v>0</v>
      </c>
      <c r="I14" s="88" t="s">
        <v>97</v>
      </c>
      <c r="J14" s="138"/>
      <c r="K14" s="138"/>
      <c r="L14" s="138"/>
      <c r="M14" s="161">
        <f>SUM(M8:M12)</f>
        <v>0</v>
      </c>
    </row>
    <row r="15" spans="1:13" ht="34.950000000000003" customHeight="1" x14ac:dyDescent="0.35"/>
    <row r="16" spans="1:13" ht="34.950000000000003" customHeight="1" x14ac:dyDescent="0.35">
      <c r="A16" s="268" t="s">
        <v>102</v>
      </c>
      <c r="B16" s="269"/>
      <c r="C16" s="269"/>
      <c r="D16" s="269"/>
      <c r="E16" s="270"/>
    </row>
  </sheetData>
  <mergeCells count="2">
    <mergeCell ref="A16:E16"/>
    <mergeCell ref="C4:E4"/>
  </mergeCells>
  <pageMargins left="0.7" right="0.7"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20"/>
  <sheetViews>
    <sheetView topLeftCell="E2" workbookViewId="0">
      <selection activeCell="M21" sqref="M21"/>
    </sheetView>
  </sheetViews>
  <sheetFormatPr defaultColWidth="17.33203125" defaultRowHeight="15" customHeight="1" x14ac:dyDescent="0.25"/>
  <cols>
    <col min="1" max="1" width="4.44140625" customWidth="1"/>
    <col min="2" max="2" width="17.33203125" customWidth="1"/>
    <col min="3" max="3" width="26.88671875" style="16" customWidth="1"/>
    <col min="4" max="4" width="56.6640625" customWidth="1"/>
    <col min="5" max="5" width="5.5546875" customWidth="1"/>
    <col min="6" max="6" width="9.6640625" customWidth="1"/>
    <col min="7" max="7" width="9.6640625" style="96" customWidth="1"/>
    <col min="8" max="8" width="10.109375" style="96" customWidth="1"/>
    <col min="9" max="9" width="11.6640625" customWidth="1"/>
    <col min="10" max="10" width="13.5546875" customWidth="1"/>
    <col min="12" max="12" width="6.5546875" customWidth="1"/>
    <col min="13" max="13" width="11.44140625" customWidth="1"/>
    <col min="14" max="14" width="12.88671875" customWidth="1"/>
    <col min="15" max="15" width="12.109375" customWidth="1"/>
    <col min="16" max="16" width="12" customWidth="1"/>
    <col min="17" max="17" width="15.109375" customWidth="1"/>
    <col min="18" max="18" width="8.109375" style="104" customWidth="1"/>
    <col min="20" max="20" width="7.44140625" customWidth="1"/>
    <col min="21" max="21" width="11.5546875" customWidth="1"/>
    <col min="22" max="22" width="11.109375" customWidth="1"/>
    <col min="23" max="23" width="14.109375" customWidth="1"/>
    <col min="24" max="24" width="8.5546875" customWidth="1"/>
    <col min="25" max="25" width="13.109375" customWidth="1"/>
    <col min="26" max="26" width="9.44140625" customWidth="1"/>
  </cols>
  <sheetData>
    <row r="1" spans="1:27" ht="45" customHeight="1" thickBot="1" x14ac:dyDescent="0.45">
      <c r="A1" s="285" t="s">
        <v>0</v>
      </c>
      <c r="B1" s="282"/>
      <c r="D1" s="172" t="s">
        <v>119</v>
      </c>
      <c r="E1" s="173"/>
      <c r="F1" s="173"/>
      <c r="H1" s="192"/>
      <c r="I1" s="193" t="s">
        <v>130</v>
      </c>
      <c r="J1" s="194"/>
      <c r="K1" s="195">
        <f>(I16+Q16+Y16)</f>
        <v>0</v>
      </c>
    </row>
    <row r="2" spans="1:27" ht="13.5" customHeight="1" x14ac:dyDescent="0.25">
      <c r="A2" s="2"/>
      <c r="B2" s="5"/>
      <c r="C2" s="5"/>
      <c r="D2" s="1"/>
      <c r="E2" s="12"/>
      <c r="F2" s="6"/>
      <c r="G2" s="6"/>
      <c r="H2" s="6"/>
      <c r="I2" s="3"/>
    </row>
    <row r="3" spans="1:27" ht="19.5" customHeight="1" x14ac:dyDescent="0.25">
      <c r="A3" s="11"/>
      <c r="B3" s="5" t="s">
        <v>48</v>
      </c>
      <c r="C3" s="5"/>
      <c r="D3" s="1"/>
      <c r="E3" s="12"/>
      <c r="F3" s="6"/>
      <c r="G3" s="6"/>
      <c r="H3" s="6"/>
      <c r="I3" s="3"/>
    </row>
    <row r="4" spans="1:27" ht="12.75" customHeight="1" x14ac:dyDescent="0.25">
      <c r="A4" s="2"/>
      <c r="B4" s="5"/>
      <c r="C4" s="5"/>
      <c r="D4" s="1"/>
      <c r="E4" s="12"/>
      <c r="F4" s="6"/>
      <c r="G4" s="6"/>
      <c r="H4" s="6"/>
      <c r="I4" s="3"/>
    </row>
    <row r="5" spans="1:27" ht="19.5" customHeight="1" x14ac:dyDescent="0.25">
      <c r="A5" s="281" t="s">
        <v>49</v>
      </c>
      <c r="B5" s="282"/>
      <c r="C5" s="282"/>
      <c r="D5" s="282"/>
      <c r="E5" s="282"/>
      <c r="F5" s="282"/>
      <c r="G5" s="282"/>
      <c r="H5" s="282"/>
      <c r="I5" s="282"/>
      <c r="K5" s="281" t="s">
        <v>117</v>
      </c>
      <c r="L5" s="282"/>
      <c r="M5" s="282"/>
      <c r="N5" s="282"/>
      <c r="O5" s="282"/>
      <c r="P5" s="282"/>
      <c r="Q5" s="282"/>
      <c r="S5" s="281" t="s">
        <v>118</v>
      </c>
      <c r="T5" s="282"/>
      <c r="U5" s="282"/>
      <c r="V5" s="282"/>
      <c r="W5" s="282"/>
      <c r="X5" s="282"/>
      <c r="Y5" s="282"/>
    </row>
    <row r="6" spans="1:27" ht="24" customHeight="1" x14ac:dyDescent="0.25">
      <c r="A6" s="2"/>
      <c r="B6" s="5"/>
      <c r="C6" s="5"/>
      <c r="D6" s="1"/>
      <c r="E6" s="12"/>
      <c r="F6" s="6"/>
      <c r="G6" s="6"/>
      <c r="H6" s="6"/>
      <c r="I6" s="3"/>
      <c r="K6" s="2"/>
      <c r="L6" s="5"/>
      <c r="M6" s="12"/>
      <c r="N6" s="6"/>
      <c r="O6" s="6"/>
      <c r="P6" s="6"/>
      <c r="Q6" s="3"/>
      <c r="S6" s="2"/>
      <c r="T6" s="5"/>
      <c r="U6" s="12"/>
      <c r="V6" s="6"/>
      <c r="W6" s="6"/>
      <c r="X6" s="6"/>
      <c r="Y6" s="3"/>
    </row>
    <row r="7" spans="1:27" ht="45.6" customHeight="1" x14ac:dyDescent="0.25">
      <c r="A7" s="289" t="s">
        <v>51</v>
      </c>
      <c r="B7" s="282"/>
      <c r="C7" s="17" t="s">
        <v>94</v>
      </c>
      <c r="D7" s="7" t="s">
        <v>52</v>
      </c>
      <c r="E7" s="14" t="s">
        <v>53</v>
      </c>
      <c r="F7" s="8" t="s">
        <v>60</v>
      </c>
      <c r="G7" s="9" t="s">
        <v>107</v>
      </c>
      <c r="H7" s="9" t="s">
        <v>61</v>
      </c>
      <c r="I7" s="7" t="s">
        <v>62</v>
      </c>
      <c r="K7" s="283" t="s">
        <v>51</v>
      </c>
      <c r="L7" s="284"/>
      <c r="M7" s="164" t="s">
        <v>53</v>
      </c>
      <c r="N7" s="163" t="s">
        <v>60</v>
      </c>
      <c r="O7" s="166" t="s">
        <v>107</v>
      </c>
      <c r="P7" s="166" t="s">
        <v>61</v>
      </c>
      <c r="Q7" s="162" t="s">
        <v>62</v>
      </c>
      <c r="S7" s="283" t="s">
        <v>51</v>
      </c>
      <c r="T7" s="284"/>
      <c r="U7" s="164" t="s">
        <v>53</v>
      </c>
      <c r="V7" s="163" t="s">
        <v>60</v>
      </c>
      <c r="W7" s="166" t="s">
        <v>107</v>
      </c>
      <c r="X7" s="166" t="s">
        <v>61</v>
      </c>
      <c r="Y7" s="165" t="s">
        <v>62</v>
      </c>
    </row>
    <row r="8" spans="1:27" ht="34.200000000000003" customHeight="1" x14ac:dyDescent="0.25">
      <c r="A8" s="286"/>
      <c r="B8" s="287"/>
      <c r="C8" s="97"/>
      <c r="D8" s="98"/>
      <c r="E8" s="217">
        <v>0</v>
      </c>
      <c r="F8" s="217">
        <v>0</v>
      </c>
      <c r="G8" s="218">
        <f>E8*F8</f>
        <v>0</v>
      </c>
      <c r="H8" s="217">
        <v>0</v>
      </c>
      <c r="I8" s="219">
        <f>G8+(G8*H8)</f>
        <v>0</v>
      </c>
      <c r="J8" s="215"/>
      <c r="K8" s="279">
        <f>(A8)</f>
        <v>0</v>
      </c>
      <c r="L8" s="280"/>
      <c r="M8" s="220">
        <v>1</v>
      </c>
      <c r="N8" s="220">
        <f>(F8)</f>
        <v>0</v>
      </c>
      <c r="O8" s="221">
        <f>M8*N8</f>
        <v>0</v>
      </c>
      <c r="P8" s="220">
        <f>(H8)</f>
        <v>0</v>
      </c>
      <c r="Q8" s="222">
        <f>O8+(O8*P8)+R8</f>
        <v>0</v>
      </c>
      <c r="R8" s="216">
        <f t="shared" ref="R8" si="0">(G8*L19)</f>
        <v>0</v>
      </c>
      <c r="S8" s="290">
        <f>(A8)</f>
        <v>0</v>
      </c>
      <c r="T8" s="291"/>
      <c r="U8" s="220">
        <f>(M8)</f>
        <v>1</v>
      </c>
      <c r="V8" s="223">
        <f>(Q8)</f>
        <v>0</v>
      </c>
      <c r="W8" s="221">
        <f>U8*V8</f>
        <v>0</v>
      </c>
      <c r="X8" s="220">
        <f>(P8)</f>
        <v>0</v>
      </c>
      <c r="Y8" s="219">
        <f>(Z8+AA8)</f>
        <v>0</v>
      </c>
      <c r="Z8" s="171">
        <f>Q8*L19</f>
        <v>0</v>
      </c>
      <c r="AA8" s="169">
        <f>(W8*X8)</f>
        <v>0</v>
      </c>
    </row>
    <row r="9" spans="1:27" ht="34.950000000000003" customHeight="1" x14ac:dyDescent="0.25">
      <c r="A9" s="286"/>
      <c r="B9" s="287"/>
      <c r="C9" s="97"/>
      <c r="D9" s="98"/>
      <c r="E9" s="214">
        <v>0</v>
      </c>
      <c r="F9" s="217">
        <v>0</v>
      </c>
      <c r="G9" s="218">
        <v>0</v>
      </c>
      <c r="H9" s="217">
        <v>0</v>
      </c>
      <c r="I9" s="219">
        <f t="shared" ref="I9:I15" si="1">G9+(G9*H9)</f>
        <v>0</v>
      </c>
      <c r="J9" s="215"/>
      <c r="K9" s="279">
        <f t="shared" ref="K9:K15" si="2">(A9)</f>
        <v>0</v>
      </c>
      <c r="L9" s="280"/>
      <c r="M9" s="220">
        <f t="shared" ref="M9:M15" si="3">(E9)</f>
        <v>0</v>
      </c>
      <c r="N9" s="220">
        <f t="shared" ref="N9:N15" si="4">(F9)</f>
        <v>0</v>
      </c>
      <c r="O9" s="221">
        <f t="shared" ref="O9:O15" si="5">M9*N9</f>
        <v>0</v>
      </c>
      <c r="P9" s="220">
        <f t="shared" ref="P9:P15" si="6">(H9)</f>
        <v>0</v>
      </c>
      <c r="Q9" s="222">
        <f t="shared" ref="Q9:Q15" si="7">O9+(O9*P9)+R9</f>
        <v>0</v>
      </c>
      <c r="R9" s="216">
        <f>(G9*L19)</f>
        <v>0</v>
      </c>
      <c r="S9" s="290">
        <f t="shared" ref="S9:S15" si="8">(A9)</f>
        <v>0</v>
      </c>
      <c r="T9" s="291"/>
      <c r="U9" s="220">
        <f t="shared" ref="U9:U15" si="9">(M9)</f>
        <v>0</v>
      </c>
      <c r="V9" s="223">
        <f t="shared" ref="V9:V15" si="10">(Q9)</f>
        <v>0</v>
      </c>
      <c r="W9" s="221">
        <f t="shared" ref="W9:W15" si="11">U9*V9</f>
        <v>0</v>
      </c>
      <c r="X9" s="220">
        <f t="shared" ref="X9:X15" si="12">(P9)</f>
        <v>0</v>
      </c>
      <c r="Y9" s="219">
        <f t="shared" ref="Y9:Y15" si="13">(Z9+AA9)</f>
        <v>0</v>
      </c>
      <c r="Z9" s="171">
        <f t="shared" ref="Z9" si="14">O9*U19</f>
        <v>0</v>
      </c>
      <c r="AA9" s="169">
        <f t="shared" ref="AA9:AA15" si="15">(W9*X9)</f>
        <v>0</v>
      </c>
    </row>
    <row r="10" spans="1:27" ht="34.950000000000003" customHeight="1" x14ac:dyDescent="0.25">
      <c r="A10" s="286"/>
      <c r="B10" s="287"/>
      <c r="C10" s="97"/>
      <c r="D10" s="98"/>
      <c r="E10" s="214"/>
      <c r="F10" s="217">
        <v>0</v>
      </c>
      <c r="G10" s="218">
        <f t="shared" ref="G10:G15" si="16">E10*F10</f>
        <v>0</v>
      </c>
      <c r="H10" s="217">
        <v>1.1000000000000001</v>
      </c>
      <c r="I10" s="219">
        <f t="shared" si="1"/>
        <v>0</v>
      </c>
      <c r="J10" s="215"/>
      <c r="K10" s="279">
        <f t="shared" si="2"/>
        <v>0</v>
      </c>
      <c r="L10" s="280"/>
      <c r="M10" s="220">
        <f t="shared" si="3"/>
        <v>0</v>
      </c>
      <c r="N10" s="220">
        <f t="shared" si="4"/>
        <v>0</v>
      </c>
      <c r="O10" s="221">
        <f t="shared" si="5"/>
        <v>0</v>
      </c>
      <c r="P10" s="220">
        <f t="shared" si="6"/>
        <v>1.1000000000000001</v>
      </c>
      <c r="Q10" s="222">
        <f t="shared" si="7"/>
        <v>0</v>
      </c>
      <c r="R10" s="216">
        <f>(G10*L19)</f>
        <v>0</v>
      </c>
      <c r="S10" s="290">
        <f t="shared" si="8"/>
        <v>0</v>
      </c>
      <c r="T10" s="291"/>
      <c r="U10" s="220">
        <f t="shared" si="9"/>
        <v>0</v>
      </c>
      <c r="V10" s="223">
        <f t="shared" si="10"/>
        <v>0</v>
      </c>
      <c r="W10" s="221">
        <f t="shared" si="11"/>
        <v>0</v>
      </c>
      <c r="X10" s="220">
        <f t="shared" si="12"/>
        <v>1.1000000000000001</v>
      </c>
      <c r="Y10" s="219">
        <f t="shared" si="13"/>
        <v>0</v>
      </c>
      <c r="Z10" s="171">
        <f>O10*U19</f>
        <v>0</v>
      </c>
      <c r="AA10" s="169">
        <f t="shared" si="15"/>
        <v>0</v>
      </c>
    </row>
    <row r="11" spans="1:27" ht="34.950000000000003" customHeight="1" x14ac:dyDescent="0.25">
      <c r="A11" s="286"/>
      <c r="B11" s="287"/>
      <c r="C11" s="97"/>
      <c r="D11" s="98"/>
      <c r="E11" s="214"/>
      <c r="F11" s="217">
        <v>0</v>
      </c>
      <c r="G11" s="218">
        <f t="shared" si="16"/>
        <v>0</v>
      </c>
      <c r="H11" s="217">
        <v>1.1000000000000001</v>
      </c>
      <c r="I11" s="219">
        <f t="shared" si="1"/>
        <v>0</v>
      </c>
      <c r="J11" s="215"/>
      <c r="K11" s="279">
        <f t="shared" si="2"/>
        <v>0</v>
      </c>
      <c r="L11" s="280"/>
      <c r="M11" s="220">
        <f t="shared" si="3"/>
        <v>0</v>
      </c>
      <c r="N11" s="220">
        <f t="shared" si="4"/>
        <v>0</v>
      </c>
      <c r="O11" s="221">
        <f t="shared" si="5"/>
        <v>0</v>
      </c>
      <c r="P11" s="220">
        <f t="shared" si="6"/>
        <v>1.1000000000000001</v>
      </c>
      <c r="Q11" s="222">
        <f t="shared" si="7"/>
        <v>0</v>
      </c>
      <c r="R11" s="216">
        <f>(G11*L19)</f>
        <v>0</v>
      </c>
      <c r="S11" s="290">
        <f t="shared" si="8"/>
        <v>0</v>
      </c>
      <c r="T11" s="291"/>
      <c r="U11" s="220">
        <f t="shared" si="9"/>
        <v>0</v>
      </c>
      <c r="V11" s="223">
        <f t="shared" si="10"/>
        <v>0</v>
      </c>
      <c r="W11" s="221">
        <f t="shared" si="11"/>
        <v>0</v>
      </c>
      <c r="X11" s="220">
        <f t="shared" si="12"/>
        <v>1.1000000000000001</v>
      </c>
      <c r="Y11" s="219">
        <f t="shared" si="13"/>
        <v>0</v>
      </c>
      <c r="Z11" s="171">
        <f>O11*U19</f>
        <v>0</v>
      </c>
      <c r="AA11" s="169">
        <f t="shared" si="15"/>
        <v>0</v>
      </c>
    </row>
    <row r="12" spans="1:27" ht="34.950000000000003" customHeight="1" x14ac:dyDescent="0.25">
      <c r="A12" s="286"/>
      <c r="B12" s="287"/>
      <c r="C12" s="97"/>
      <c r="D12" s="98"/>
      <c r="E12" s="214"/>
      <c r="F12" s="217">
        <v>0</v>
      </c>
      <c r="G12" s="218">
        <f t="shared" si="16"/>
        <v>0</v>
      </c>
      <c r="H12" s="217">
        <v>1.1000000000000001</v>
      </c>
      <c r="I12" s="219">
        <f t="shared" si="1"/>
        <v>0</v>
      </c>
      <c r="J12" s="215"/>
      <c r="K12" s="279">
        <f t="shared" si="2"/>
        <v>0</v>
      </c>
      <c r="L12" s="280"/>
      <c r="M12" s="220">
        <f t="shared" si="3"/>
        <v>0</v>
      </c>
      <c r="N12" s="220">
        <f t="shared" si="4"/>
        <v>0</v>
      </c>
      <c r="O12" s="221">
        <f t="shared" si="5"/>
        <v>0</v>
      </c>
      <c r="P12" s="220">
        <f t="shared" si="6"/>
        <v>1.1000000000000001</v>
      </c>
      <c r="Q12" s="222">
        <f t="shared" si="7"/>
        <v>0</v>
      </c>
      <c r="R12" s="216">
        <f>(G12*L19)</f>
        <v>0</v>
      </c>
      <c r="S12" s="290">
        <f t="shared" si="8"/>
        <v>0</v>
      </c>
      <c r="T12" s="291"/>
      <c r="U12" s="220">
        <f t="shared" si="9"/>
        <v>0</v>
      </c>
      <c r="V12" s="223">
        <f t="shared" si="10"/>
        <v>0</v>
      </c>
      <c r="W12" s="221">
        <f t="shared" si="11"/>
        <v>0</v>
      </c>
      <c r="X12" s="220">
        <f t="shared" si="12"/>
        <v>1.1000000000000001</v>
      </c>
      <c r="Y12" s="219">
        <f t="shared" si="13"/>
        <v>0</v>
      </c>
      <c r="Z12" s="171">
        <f>O12*U19</f>
        <v>0</v>
      </c>
      <c r="AA12" s="169">
        <f t="shared" si="15"/>
        <v>0</v>
      </c>
    </row>
    <row r="13" spans="1:27" ht="34.950000000000003" customHeight="1" x14ac:dyDescent="0.25">
      <c r="A13" s="286"/>
      <c r="B13" s="287"/>
      <c r="C13" s="97"/>
      <c r="D13" s="98"/>
      <c r="E13" s="214"/>
      <c r="F13" s="217">
        <v>0</v>
      </c>
      <c r="G13" s="218">
        <f t="shared" si="16"/>
        <v>0</v>
      </c>
      <c r="H13" s="217">
        <v>1.1000000000000001</v>
      </c>
      <c r="I13" s="219">
        <f t="shared" si="1"/>
        <v>0</v>
      </c>
      <c r="J13" s="215"/>
      <c r="K13" s="279">
        <f t="shared" si="2"/>
        <v>0</v>
      </c>
      <c r="L13" s="280"/>
      <c r="M13" s="220">
        <f t="shared" si="3"/>
        <v>0</v>
      </c>
      <c r="N13" s="220">
        <f t="shared" si="4"/>
        <v>0</v>
      </c>
      <c r="O13" s="221">
        <f t="shared" si="5"/>
        <v>0</v>
      </c>
      <c r="P13" s="220">
        <f t="shared" si="6"/>
        <v>1.1000000000000001</v>
      </c>
      <c r="Q13" s="222">
        <f t="shared" si="7"/>
        <v>0</v>
      </c>
      <c r="R13" s="216">
        <f>(G13*L19)</f>
        <v>0</v>
      </c>
      <c r="S13" s="290">
        <f t="shared" si="8"/>
        <v>0</v>
      </c>
      <c r="T13" s="291"/>
      <c r="U13" s="220">
        <f t="shared" si="9"/>
        <v>0</v>
      </c>
      <c r="V13" s="223">
        <f t="shared" si="10"/>
        <v>0</v>
      </c>
      <c r="W13" s="221">
        <f t="shared" si="11"/>
        <v>0</v>
      </c>
      <c r="X13" s="220">
        <f t="shared" si="12"/>
        <v>1.1000000000000001</v>
      </c>
      <c r="Y13" s="219">
        <f t="shared" si="13"/>
        <v>0</v>
      </c>
      <c r="Z13" s="171">
        <f>O13*U19</f>
        <v>0</v>
      </c>
      <c r="AA13" s="169">
        <f t="shared" si="15"/>
        <v>0</v>
      </c>
    </row>
    <row r="14" spans="1:27" ht="34.950000000000003" customHeight="1" x14ac:dyDescent="0.25">
      <c r="A14" s="286"/>
      <c r="B14" s="287"/>
      <c r="C14" s="97"/>
      <c r="D14" s="98"/>
      <c r="E14" s="214"/>
      <c r="F14" s="217">
        <v>0</v>
      </c>
      <c r="G14" s="218">
        <f t="shared" si="16"/>
        <v>0</v>
      </c>
      <c r="H14" s="217">
        <v>1.1000000000000001</v>
      </c>
      <c r="I14" s="219">
        <f t="shared" si="1"/>
        <v>0</v>
      </c>
      <c r="J14" s="215"/>
      <c r="K14" s="279">
        <f t="shared" si="2"/>
        <v>0</v>
      </c>
      <c r="L14" s="280"/>
      <c r="M14" s="220">
        <f t="shared" si="3"/>
        <v>0</v>
      </c>
      <c r="N14" s="220">
        <f t="shared" si="4"/>
        <v>0</v>
      </c>
      <c r="O14" s="221">
        <f t="shared" si="5"/>
        <v>0</v>
      </c>
      <c r="P14" s="220">
        <f t="shared" si="6"/>
        <v>1.1000000000000001</v>
      </c>
      <c r="Q14" s="222">
        <f t="shared" si="7"/>
        <v>0</v>
      </c>
      <c r="R14" s="216">
        <f>(G14*L19)</f>
        <v>0</v>
      </c>
      <c r="S14" s="290">
        <f t="shared" si="8"/>
        <v>0</v>
      </c>
      <c r="T14" s="291"/>
      <c r="U14" s="220">
        <f t="shared" si="9"/>
        <v>0</v>
      </c>
      <c r="V14" s="223">
        <f t="shared" si="10"/>
        <v>0</v>
      </c>
      <c r="W14" s="221">
        <f t="shared" si="11"/>
        <v>0</v>
      </c>
      <c r="X14" s="220">
        <f t="shared" si="12"/>
        <v>1.1000000000000001</v>
      </c>
      <c r="Y14" s="219">
        <f t="shared" si="13"/>
        <v>0</v>
      </c>
      <c r="Z14" s="171">
        <f>O14*U19</f>
        <v>0</v>
      </c>
      <c r="AA14" s="169">
        <f t="shared" si="15"/>
        <v>0</v>
      </c>
    </row>
    <row r="15" spans="1:27" ht="34.950000000000003" customHeight="1" x14ac:dyDescent="0.25">
      <c r="A15" s="286"/>
      <c r="B15" s="287"/>
      <c r="C15" s="97"/>
      <c r="D15" s="98"/>
      <c r="E15" s="214"/>
      <c r="F15" s="217">
        <v>0</v>
      </c>
      <c r="G15" s="218">
        <f t="shared" si="16"/>
        <v>0</v>
      </c>
      <c r="H15" s="217">
        <v>1.1000000000000001</v>
      </c>
      <c r="I15" s="219">
        <f t="shared" si="1"/>
        <v>0</v>
      </c>
      <c r="J15" s="215"/>
      <c r="K15" s="279">
        <f t="shared" si="2"/>
        <v>0</v>
      </c>
      <c r="L15" s="280"/>
      <c r="M15" s="220">
        <f t="shared" si="3"/>
        <v>0</v>
      </c>
      <c r="N15" s="220">
        <f t="shared" si="4"/>
        <v>0</v>
      </c>
      <c r="O15" s="221">
        <f t="shared" si="5"/>
        <v>0</v>
      </c>
      <c r="P15" s="220">
        <f t="shared" si="6"/>
        <v>1.1000000000000001</v>
      </c>
      <c r="Q15" s="222">
        <f t="shared" si="7"/>
        <v>0</v>
      </c>
      <c r="R15" s="216">
        <f>(G15*L19)</f>
        <v>0</v>
      </c>
      <c r="S15" s="290">
        <f t="shared" si="8"/>
        <v>0</v>
      </c>
      <c r="T15" s="291"/>
      <c r="U15" s="220">
        <f t="shared" si="9"/>
        <v>0</v>
      </c>
      <c r="V15" s="223">
        <f t="shared" si="10"/>
        <v>0</v>
      </c>
      <c r="W15" s="221">
        <f t="shared" si="11"/>
        <v>0</v>
      </c>
      <c r="X15" s="220">
        <f t="shared" si="12"/>
        <v>1.1000000000000001</v>
      </c>
      <c r="Y15" s="219">
        <f t="shared" si="13"/>
        <v>0</v>
      </c>
      <c r="Z15" s="171">
        <f>O15*U19</f>
        <v>0</v>
      </c>
      <c r="AA15" s="169">
        <f t="shared" si="15"/>
        <v>0</v>
      </c>
    </row>
    <row r="16" spans="1:27" ht="34.950000000000003" customHeight="1" x14ac:dyDescent="0.25">
      <c r="A16" s="2"/>
      <c r="B16" s="5"/>
      <c r="C16" s="5"/>
      <c r="D16" s="288" t="s">
        <v>75</v>
      </c>
      <c r="E16" s="278"/>
      <c r="F16" s="278"/>
      <c r="G16" s="99"/>
      <c r="H16" s="99"/>
      <c r="I16" s="191">
        <f>SUM(I8:I15)</f>
        <v>0</v>
      </c>
      <c r="K16" s="2"/>
      <c r="L16" s="5"/>
      <c r="M16" s="278"/>
      <c r="N16" s="278"/>
      <c r="O16" s="99"/>
      <c r="P16" s="99"/>
      <c r="Q16" s="191">
        <f>SUM(Q8:Q15)</f>
        <v>0</v>
      </c>
      <c r="S16" s="2"/>
      <c r="T16" s="5"/>
      <c r="U16" s="278"/>
      <c r="V16" s="278"/>
      <c r="W16" s="99"/>
      <c r="X16" s="99"/>
      <c r="Y16" s="191">
        <f>SUM(Y8:Y15)</f>
        <v>0</v>
      </c>
    </row>
    <row r="17" spans="1:25" ht="12.75" customHeight="1" x14ac:dyDescent="0.25">
      <c r="A17" s="2"/>
      <c r="B17" s="5"/>
      <c r="C17" s="5"/>
      <c r="D17" s="1"/>
      <c r="E17" s="12"/>
      <c r="F17" s="6"/>
      <c r="G17" s="6"/>
      <c r="H17" s="6"/>
      <c r="I17" s="3"/>
      <c r="K17" s="170"/>
      <c r="L17" s="170"/>
      <c r="M17" s="170"/>
      <c r="N17" s="170"/>
      <c r="O17" s="170"/>
      <c r="P17" s="170"/>
      <c r="Q17" s="170"/>
    </row>
    <row r="18" spans="1:25" ht="12.75" customHeight="1" x14ac:dyDescent="0.25">
      <c r="A18" s="2"/>
      <c r="B18" s="5"/>
      <c r="C18" s="5"/>
      <c r="D18" s="1"/>
      <c r="E18" s="12"/>
      <c r="F18" s="6"/>
      <c r="G18" s="6"/>
      <c r="H18" s="6"/>
      <c r="I18" s="3"/>
      <c r="K18" s="170"/>
      <c r="L18" s="169"/>
      <c r="M18" s="169"/>
      <c r="N18" s="169"/>
      <c r="O18" s="169"/>
      <c r="P18" s="169"/>
      <c r="Q18" s="169"/>
      <c r="R18" s="169"/>
      <c r="S18" s="169"/>
      <c r="T18" s="169"/>
      <c r="U18" s="169">
        <v>0.3</v>
      </c>
      <c r="V18" s="169"/>
      <c r="W18" s="170"/>
      <c r="X18" s="170"/>
      <c r="Y18" s="170"/>
    </row>
    <row r="19" spans="1:25" ht="12.75" customHeight="1" x14ac:dyDescent="0.25">
      <c r="A19" s="2"/>
      <c r="B19" s="5"/>
      <c r="C19" s="5"/>
      <c r="D19" s="1"/>
      <c r="E19" s="12"/>
      <c r="F19" s="6"/>
      <c r="G19" s="6"/>
      <c r="H19" s="6"/>
      <c r="I19" s="3"/>
      <c r="K19" s="170"/>
      <c r="L19" s="169">
        <v>0.03</v>
      </c>
      <c r="M19" s="169"/>
      <c r="N19" s="169"/>
      <c r="O19" s="169"/>
      <c r="P19" s="169"/>
      <c r="Q19" s="169"/>
      <c r="R19" s="169"/>
      <c r="S19" s="169"/>
      <c r="T19" s="169"/>
      <c r="U19" s="169"/>
      <c r="V19" s="169"/>
      <c r="W19" s="170"/>
      <c r="X19" s="170"/>
      <c r="Y19" s="170"/>
    </row>
    <row r="20" spans="1:25" ht="15" customHeight="1" x14ac:dyDescent="0.25">
      <c r="K20" s="170"/>
      <c r="L20" s="169"/>
      <c r="M20" s="169"/>
      <c r="N20" s="169"/>
      <c r="O20" s="169"/>
      <c r="P20" s="169"/>
      <c r="Q20" s="169"/>
      <c r="R20" s="169"/>
      <c r="S20" s="169"/>
      <c r="T20" s="169"/>
      <c r="U20" s="169"/>
      <c r="V20" s="169"/>
      <c r="W20" s="170"/>
      <c r="X20" s="170"/>
      <c r="Y20" s="170"/>
    </row>
  </sheetData>
  <mergeCells count="34">
    <mergeCell ref="U16:V16"/>
    <mergeCell ref="S11:T11"/>
    <mergeCell ref="S12:T12"/>
    <mergeCell ref="S13:T13"/>
    <mergeCell ref="S14:T14"/>
    <mergeCell ref="S15:T15"/>
    <mergeCell ref="S5:Y5"/>
    <mergeCell ref="S7:T7"/>
    <mergeCell ref="S8:T8"/>
    <mergeCell ref="S9:T9"/>
    <mergeCell ref="S10:T10"/>
    <mergeCell ref="A1:B1"/>
    <mergeCell ref="A11:B11"/>
    <mergeCell ref="A5:I5"/>
    <mergeCell ref="A15:B15"/>
    <mergeCell ref="D16:F16"/>
    <mergeCell ref="A9:B9"/>
    <mergeCell ref="A10:B10"/>
    <mergeCell ref="A7:B7"/>
    <mergeCell ref="A8:B8"/>
    <mergeCell ref="A14:B14"/>
    <mergeCell ref="A12:B12"/>
    <mergeCell ref="A13:B13"/>
    <mergeCell ref="K5:Q5"/>
    <mergeCell ref="K7:L7"/>
    <mergeCell ref="K8:L8"/>
    <mergeCell ref="K9:L9"/>
    <mergeCell ref="K10:L10"/>
    <mergeCell ref="M16:N16"/>
    <mergeCell ref="K11:L11"/>
    <mergeCell ref="K12:L12"/>
    <mergeCell ref="K13:L13"/>
    <mergeCell ref="K14:L14"/>
    <mergeCell ref="K15:L15"/>
  </mergeCells>
  <pageMargins left="0.25" right="0.25" top="0.75" bottom="0.75" header="0.3" footer="0.3"/>
  <pageSetup scale="3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8"/>
  <sheetViews>
    <sheetView topLeftCell="C18" workbookViewId="0">
      <selection activeCell="G26" sqref="G26:I28"/>
    </sheetView>
  </sheetViews>
  <sheetFormatPr defaultColWidth="17.33203125" defaultRowHeight="15" customHeight="1" x14ac:dyDescent="0.35"/>
  <cols>
    <col min="1" max="1" width="21.109375" style="38" customWidth="1"/>
    <col min="2" max="2" width="36.33203125" style="38" customWidth="1"/>
    <col min="3" max="3" width="50.5546875" style="38" customWidth="1"/>
    <col min="4" max="4" width="15.33203125" style="38" customWidth="1"/>
    <col min="5" max="5" width="9.33203125" style="38" customWidth="1"/>
    <col min="6" max="6" width="17.33203125" style="38"/>
    <col min="7" max="7" width="28" style="38" customWidth="1"/>
    <col min="8" max="8" width="25.33203125" style="38" customWidth="1"/>
    <col min="9" max="9" width="24.109375" style="38" customWidth="1"/>
    <col min="10" max="10" width="25.5546875" style="38" customWidth="1"/>
    <col min="11" max="11" width="17.33203125" style="38"/>
    <col min="12" max="12" width="23.5546875" style="38" customWidth="1"/>
    <col min="13" max="16384" width="17.33203125" style="38"/>
  </cols>
  <sheetData>
    <row r="1" spans="1:15" ht="43.2" customHeight="1" thickBot="1" x14ac:dyDescent="0.4">
      <c r="A1" s="81" t="s">
        <v>0</v>
      </c>
      <c r="B1" s="299"/>
      <c r="C1" s="300"/>
      <c r="D1" s="300"/>
      <c r="E1" s="22"/>
      <c r="G1" s="105" t="s">
        <v>134</v>
      </c>
      <c r="H1" s="225">
        <f>(D27+J27+O27)</f>
        <v>0</v>
      </c>
    </row>
    <row r="2" spans="1:15" ht="75" customHeight="1" x14ac:dyDescent="0.35">
      <c r="A2" s="227"/>
      <c r="B2" s="172" t="s">
        <v>119</v>
      </c>
      <c r="C2" s="25"/>
      <c r="D2" s="69"/>
      <c r="E2" s="22"/>
      <c r="H2" s="224" t="s">
        <v>132</v>
      </c>
      <c r="M2" s="109" t="s">
        <v>133</v>
      </c>
    </row>
    <row r="3" spans="1:15" ht="19.5" customHeight="1" x14ac:dyDescent="0.35">
      <c r="A3" s="292" t="s">
        <v>16</v>
      </c>
      <c r="B3" s="247"/>
      <c r="C3" s="247"/>
      <c r="D3" s="247"/>
      <c r="E3" s="22"/>
      <c r="G3" s="292" t="s">
        <v>16</v>
      </c>
      <c r="H3" s="247"/>
      <c r="I3" s="247"/>
      <c r="J3" s="247"/>
      <c r="L3" s="292" t="s">
        <v>16</v>
      </c>
      <c r="M3" s="247"/>
      <c r="N3" s="247"/>
      <c r="O3" s="247"/>
    </row>
    <row r="4" spans="1:15" ht="9.75" customHeight="1" x14ac:dyDescent="0.35">
      <c r="A4" s="68"/>
      <c r="B4" s="25"/>
      <c r="C4" s="25"/>
      <c r="D4" s="69"/>
      <c r="E4" s="22"/>
      <c r="G4" s="68"/>
      <c r="H4" s="25"/>
      <c r="I4" s="25"/>
      <c r="J4" s="69"/>
      <c r="L4" s="68"/>
      <c r="M4" s="25"/>
      <c r="N4" s="25"/>
      <c r="O4" s="69"/>
    </row>
    <row r="5" spans="1:15" ht="40.200000000000003" customHeight="1" x14ac:dyDescent="0.4">
      <c r="A5" s="28" t="s">
        <v>17</v>
      </c>
      <c r="B5" s="28" t="s">
        <v>18</v>
      </c>
      <c r="C5" s="28" t="s">
        <v>19</v>
      </c>
      <c r="D5" s="28" t="s">
        <v>20</v>
      </c>
      <c r="E5" s="27"/>
      <c r="G5" s="102" t="s">
        <v>17</v>
      </c>
      <c r="H5" s="102" t="s">
        <v>18</v>
      </c>
      <c r="I5" s="102" t="s">
        <v>19</v>
      </c>
      <c r="J5" s="102" t="s">
        <v>20</v>
      </c>
      <c r="L5" s="168" t="s">
        <v>17</v>
      </c>
      <c r="M5" s="168" t="s">
        <v>18</v>
      </c>
      <c r="N5" s="168" t="s">
        <v>19</v>
      </c>
      <c r="O5" s="168" t="s">
        <v>20</v>
      </c>
    </row>
    <row r="6" spans="1:15" ht="6.75" customHeight="1" x14ac:dyDescent="0.35">
      <c r="A6" s="68"/>
      <c r="B6" s="25"/>
      <c r="C6" s="25"/>
      <c r="D6" s="69"/>
      <c r="E6" s="22"/>
      <c r="G6" s="68"/>
      <c r="H6" s="25"/>
      <c r="I6" s="25"/>
      <c r="J6" s="69"/>
      <c r="L6" s="68"/>
      <c r="M6" s="25"/>
      <c r="N6" s="25"/>
      <c r="O6" s="69"/>
    </row>
    <row r="7" spans="1:15" ht="34.950000000000003" customHeight="1" x14ac:dyDescent="0.35">
      <c r="A7" s="70"/>
      <c r="B7" s="31"/>
      <c r="C7" s="31"/>
      <c r="D7" s="71">
        <v>0</v>
      </c>
      <c r="E7" s="22"/>
      <c r="G7" s="226">
        <f>(A7)</f>
        <v>0</v>
      </c>
      <c r="H7" s="226">
        <f t="shared" ref="H7:I7" si="0">(B7)</f>
        <v>0</v>
      </c>
      <c r="I7" s="226">
        <f t="shared" si="0"/>
        <v>0</v>
      </c>
      <c r="J7" s="71">
        <f>(D7)</f>
        <v>0</v>
      </c>
      <c r="L7" s="226">
        <f>(A7)</f>
        <v>0</v>
      </c>
      <c r="M7" s="226">
        <f t="shared" ref="M7:N7" si="1">(B7)</f>
        <v>0</v>
      </c>
      <c r="N7" s="226">
        <f t="shared" si="1"/>
        <v>0</v>
      </c>
      <c r="O7" s="71">
        <f>(J7)</f>
        <v>0</v>
      </c>
    </row>
    <row r="8" spans="1:15" ht="34.950000000000003" customHeight="1" x14ac:dyDescent="0.35">
      <c r="A8" s="70"/>
      <c r="B8" s="72"/>
      <c r="C8" s="72"/>
      <c r="D8" s="71"/>
      <c r="E8" s="22"/>
      <c r="G8" s="226">
        <f t="shared" ref="G8:G11" si="2">(A8)</f>
        <v>0</v>
      </c>
      <c r="H8" s="226">
        <f t="shared" ref="H8:H11" si="3">(B8)</f>
        <v>0</v>
      </c>
      <c r="I8" s="226">
        <f t="shared" ref="I8:I11" si="4">(C8)</f>
        <v>0</v>
      </c>
      <c r="J8" s="71">
        <f t="shared" ref="J8:J11" si="5">(D8)</f>
        <v>0</v>
      </c>
      <c r="L8" s="226">
        <f t="shared" ref="L8:L11" si="6">(A8)</f>
        <v>0</v>
      </c>
      <c r="M8" s="226">
        <f t="shared" ref="M8:M11" si="7">(B8)</f>
        <v>0</v>
      </c>
      <c r="N8" s="226">
        <f t="shared" ref="N8:N11" si="8">(C8)</f>
        <v>0</v>
      </c>
      <c r="O8" s="71">
        <f t="shared" ref="O8:O11" si="9">(J8)</f>
        <v>0</v>
      </c>
    </row>
    <row r="9" spans="1:15" ht="34.950000000000003" customHeight="1" x14ac:dyDescent="0.35">
      <c r="A9" s="70"/>
      <c r="B9" s="72"/>
      <c r="C9" s="72"/>
      <c r="D9" s="71"/>
      <c r="E9" s="22"/>
      <c r="G9" s="226">
        <f t="shared" si="2"/>
        <v>0</v>
      </c>
      <c r="H9" s="226">
        <f t="shared" si="3"/>
        <v>0</v>
      </c>
      <c r="I9" s="226">
        <f t="shared" si="4"/>
        <v>0</v>
      </c>
      <c r="J9" s="71">
        <f t="shared" si="5"/>
        <v>0</v>
      </c>
      <c r="L9" s="226">
        <f t="shared" si="6"/>
        <v>0</v>
      </c>
      <c r="M9" s="226">
        <f t="shared" si="7"/>
        <v>0</v>
      </c>
      <c r="N9" s="226">
        <f t="shared" si="8"/>
        <v>0</v>
      </c>
      <c r="O9" s="71">
        <f t="shared" si="9"/>
        <v>0</v>
      </c>
    </row>
    <row r="10" spans="1:15" ht="34.950000000000003" customHeight="1" x14ac:dyDescent="0.35">
      <c r="A10" s="70"/>
      <c r="B10" s="72"/>
      <c r="C10" s="72"/>
      <c r="D10" s="71"/>
      <c r="E10" s="22"/>
      <c r="G10" s="226">
        <f t="shared" si="2"/>
        <v>0</v>
      </c>
      <c r="H10" s="226">
        <f t="shared" si="3"/>
        <v>0</v>
      </c>
      <c r="I10" s="226">
        <f t="shared" si="4"/>
        <v>0</v>
      </c>
      <c r="J10" s="71">
        <f t="shared" si="5"/>
        <v>0</v>
      </c>
      <c r="L10" s="226">
        <f t="shared" si="6"/>
        <v>0</v>
      </c>
      <c r="M10" s="226">
        <f t="shared" si="7"/>
        <v>0</v>
      </c>
      <c r="N10" s="226">
        <f t="shared" si="8"/>
        <v>0</v>
      </c>
      <c r="O10" s="71">
        <f t="shared" si="9"/>
        <v>0</v>
      </c>
    </row>
    <row r="11" spans="1:15" ht="34.950000000000003" customHeight="1" x14ac:dyDescent="0.35">
      <c r="A11" s="70"/>
      <c r="B11" s="72"/>
      <c r="C11" s="72"/>
      <c r="D11" s="71"/>
      <c r="E11" s="22"/>
      <c r="G11" s="226">
        <f t="shared" si="2"/>
        <v>0</v>
      </c>
      <c r="H11" s="226">
        <f t="shared" si="3"/>
        <v>0</v>
      </c>
      <c r="I11" s="226">
        <f t="shared" si="4"/>
        <v>0</v>
      </c>
      <c r="J11" s="71">
        <f t="shared" si="5"/>
        <v>0</v>
      </c>
      <c r="L11" s="226">
        <f t="shared" si="6"/>
        <v>0</v>
      </c>
      <c r="M11" s="226">
        <f t="shared" si="7"/>
        <v>0</v>
      </c>
      <c r="N11" s="226">
        <f t="shared" si="8"/>
        <v>0</v>
      </c>
      <c r="O11" s="71">
        <f t="shared" si="9"/>
        <v>0</v>
      </c>
    </row>
    <row r="12" spans="1:15" ht="34.950000000000003" customHeight="1" x14ac:dyDescent="0.35">
      <c r="A12" s="295" t="s">
        <v>70</v>
      </c>
      <c r="B12" s="296"/>
      <c r="C12" s="296"/>
      <c r="D12" s="73">
        <f>SUM(D7:D11)</f>
        <v>0</v>
      </c>
      <c r="E12" s="22"/>
      <c r="G12" s="295" t="s">
        <v>70</v>
      </c>
      <c r="H12" s="296"/>
      <c r="I12" s="296"/>
      <c r="J12" s="73">
        <f>SUM(J7:J11)</f>
        <v>0</v>
      </c>
      <c r="L12" s="295" t="s">
        <v>70</v>
      </c>
      <c r="M12" s="296"/>
      <c r="N12" s="296"/>
      <c r="O12" s="73">
        <f>SUM(O7:O11)</f>
        <v>0</v>
      </c>
    </row>
    <row r="13" spans="1:15" ht="34.950000000000003" customHeight="1" x14ac:dyDescent="0.35">
      <c r="A13" s="68"/>
      <c r="B13" s="25"/>
      <c r="C13" s="25"/>
      <c r="D13" s="69"/>
      <c r="E13" s="22"/>
      <c r="G13" s="68"/>
      <c r="H13" s="25"/>
      <c r="I13" s="25"/>
      <c r="J13" s="69"/>
      <c r="L13" s="68"/>
      <c r="M13" s="25"/>
      <c r="N13" s="25"/>
      <c r="O13" s="69"/>
    </row>
    <row r="14" spans="1:15" ht="34.950000000000003" customHeight="1" x14ac:dyDescent="0.35">
      <c r="A14" s="68"/>
      <c r="B14" s="25"/>
      <c r="C14" s="25"/>
      <c r="D14" s="69"/>
      <c r="E14" s="22"/>
      <c r="G14" s="68"/>
      <c r="H14" s="25"/>
      <c r="I14" s="25"/>
      <c r="J14" s="69"/>
      <c r="L14" s="68"/>
      <c r="M14" s="25"/>
      <c r="N14" s="25"/>
      <c r="O14" s="69"/>
    </row>
    <row r="15" spans="1:15" ht="34.950000000000003" customHeight="1" x14ac:dyDescent="0.35">
      <c r="A15" s="292" t="s">
        <v>71</v>
      </c>
      <c r="B15" s="247"/>
      <c r="C15" s="247"/>
      <c r="D15" s="247"/>
      <c r="E15" s="22"/>
      <c r="G15" s="292" t="s">
        <v>71</v>
      </c>
      <c r="H15" s="247"/>
      <c r="I15" s="247"/>
      <c r="J15" s="247"/>
      <c r="L15" s="292" t="s">
        <v>71</v>
      </c>
      <c r="M15" s="247"/>
      <c r="N15" s="247"/>
      <c r="O15" s="247"/>
    </row>
    <row r="16" spans="1:15" ht="21.75" customHeight="1" x14ac:dyDescent="0.35">
      <c r="A16" s="68"/>
      <c r="B16" s="25"/>
      <c r="C16" s="25"/>
      <c r="D16" s="69"/>
      <c r="E16" s="22"/>
      <c r="G16" s="68"/>
      <c r="H16" s="25"/>
      <c r="I16" s="25"/>
      <c r="J16" s="69"/>
      <c r="L16" s="68"/>
      <c r="M16" s="25"/>
      <c r="N16" s="25"/>
      <c r="O16" s="69"/>
    </row>
    <row r="17" spans="1:15" ht="48.75" customHeight="1" x14ac:dyDescent="0.4">
      <c r="A17" s="292" t="s">
        <v>72</v>
      </c>
      <c r="B17" s="297"/>
      <c r="C17" s="28" t="s">
        <v>73</v>
      </c>
      <c r="D17" s="28" t="s">
        <v>20</v>
      </c>
      <c r="E17" s="27"/>
      <c r="G17" s="292" t="s">
        <v>72</v>
      </c>
      <c r="H17" s="297"/>
      <c r="I17" s="102" t="s">
        <v>73</v>
      </c>
      <c r="J17" s="102" t="s">
        <v>20</v>
      </c>
      <c r="L17" s="292" t="s">
        <v>72</v>
      </c>
      <c r="M17" s="297"/>
      <c r="N17" s="168" t="s">
        <v>73</v>
      </c>
      <c r="O17" s="168" t="s">
        <v>20</v>
      </c>
    </row>
    <row r="18" spans="1:15" ht="34.950000000000003" customHeight="1" x14ac:dyDescent="0.35">
      <c r="A18" s="68"/>
      <c r="B18" s="25"/>
      <c r="C18" s="25"/>
      <c r="D18" s="69"/>
      <c r="E18" s="22"/>
      <c r="G18" s="68"/>
      <c r="H18" s="25"/>
      <c r="I18" s="25"/>
      <c r="J18" s="69"/>
      <c r="L18" s="68"/>
      <c r="M18" s="25"/>
      <c r="N18" s="25"/>
      <c r="O18" s="69"/>
    </row>
    <row r="19" spans="1:15" ht="34.950000000000003" customHeight="1" x14ac:dyDescent="0.35">
      <c r="A19" s="298"/>
      <c r="B19" s="245"/>
      <c r="C19" s="31"/>
      <c r="D19" s="71">
        <v>0</v>
      </c>
      <c r="E19" s="22"/>
      <c r="G19" s="293">
        <f>(A19)</f>
        <v>0</v>
      </c>
      <c r="H19" s="294"/>
      <c r="I19" s="226">
        <f>(C19)</f>
        <v>0</v>
      </c>
      <c r="J19" s="71">
        <f>(D19)</f>
        <v>0</v>
      </c>
      <c r="L19" s="293">
        <f>(A19)</f>
        <v>0</v>
      </c>
      <c r="M19" s="294"/>
      <c r="N19" s="226">
        <f>(C19)</f>
        <v>0</v>
      </c>
      <c r="O19" s="71">
        <f>(J19)</f>
        <v>0</v>
      </c>
    </row>
    <row r="20" spans="1:15" ht="34.950000000000003" customHeight="1" x14ac:dyDescent="0.35">
      <c r="A20" s="298"/>
      <c r="B20" s="245"/>
      <c r="C20" s="72"/>
      <c r="D20" s="71"/>
      <c r="E20" s="22"/>
      <c r="G20" s="293">
        <f t="shared" ref="G20:G23" si="10">(A20)</f>
        <v>0</v>
      </c>
      <c r="H20" s="294"/>
      <c r="I20" s="226">
        <f t="shared" ref="I20:I23" si="11">(C20)</f>
        <v>0</v>
      </c>
      <c r="J20" s="71">
        <f t="shared" ref="J20:J23" si="12">(D20)</f>
        <v>0</v>
      </c>
      <c r="L20" s="293">
        <f t="shared" ref="L20:L23" si="13">(A20)</f>
        <v>0</v>
      </c>
      <c r="M20" s="294"/>
      <c r="N20" s="226">
        <f t="shared" ref="N20:N23" si="14">(C20)</f>
        <v>0</v>
      </c>
      <c r="O20" s="71">
        <f t="shared" ref="O20:O23" si="15">(J20)</f>
        <v>0</v>
      </c>
    </row>
    <row r="21" spans="1:15" ht="34.950000000000003" customHeight="1" x14ac:dyDescent="0.35">
      <c r="A21" s="298"/>
      <c r="B21" s="245"/>
      <c r="C21" s="72"/>
      <c r="D21" s="71"/>
      <c r="E21" s="22"/>
      <c r="F21" s="38" t="s">
        <v>111</v>
      </c>
      <c r="G21" s="293">
        <f t="shared" si="10"/>
        <v>0</v>
      </c>
      <c r="H21" s="294"/>
      <c r="I21" s="226">
        <f t="shared" si="11"/>
        <v>0</v>
      </c>
      <c r="J21" s="71">
        <f t="shared" si="12"/>
        <v>0</v>
      </c>
      <c r="L21" s="293">
        <f t="shared" si="13"/>
        <v>0</v>
      </c>
      <c r="M21" s="294"/>
      <c r="N21" s="226">
        <f t="shared" si="14"/>
        <v>0</v>
      </c>
      <c r="O21" s="71">
        <f t="shared" si="15"/>
        <v>0</v>
      </c>
    </row>
    <row r="22" spans="1:15" ht="34.950000000000003" customHeight="1" x14ac:dyDescent="0.35">
      <c r="A22" s="298"/>
      <c r="B22" s="245"/>
      <c r="C22" s="72"/>
      <c r="D22" s="71"/>
      <c r="E22" s="22"/>
      <c r="G22" s="293">
        <f t="shared" si="10"/>
        <v>0</v>
      </c>
      <c r="H22" s="294"/>
      <c r="I22" s="226">
        <f t="shared" si="11"/>
        <v>0</v>
      </c>
      <c r="J22" s="71">
        <f t="shared" si="12"/>
        <v>0</v>
      </c>
      <c r="L22" s="293">
        <f t="shared" si="13"/>
        <v>0</v>
      </c>
      <c r="M22" s="294"/>
      <c r="N22" s="226">
        <f t="shared" si="14"/>
        <v>0</v>
      </c>
      <c r="O22" s="71">
        <f t="shared" si="15"/>
        <v>0</v>
      </c>
    </row>
    <row r="23" spans="1:15" ht="34.950000000000003" customHeight="1" x14ac:dyDescent="0.35">
      <c r="A23" s="298"/>
      <c r="B23" s="245"/>
      <c r="C23" s="72"/>
      <c r="D23" s="71"/>
      <c r="E23" s="22"/>
      <c r="G23" s="293">
        <f t="shared" si="10"/>
        <v>0</v>
      </c>
      <c r="H23" s="294"/>
      <c r="I23" s="226">
        <f t="shared" si="11"/>
        <v>0</v>
      </c>
      <c r="J23" s="71">
        <f t="shared" si="12"/>
        <v>0</v>
      </c>
      <c r="L23" s="293">
        <f t="shared" si="13"/>
        <v>0</v>
      </c>
      <c r="M23" s="294"/>
      <c r="N23" s="226">
        <f t="shared" si="14"/>
        <v>0</v>
      </c>
      <c r="O23" s="71">
        <f t="shared" si="15"/>
        <v>0</v>
      </c>
    </row>
    <row r="24" spans="1:15" ht="34.950000000000003" customHeight="1" x14ac:dyDescent="0.35">
      <c r="A24" s="295" t="s">
        <v>74</v>
      </c>
      <c r="B24" s="296"/>
      <c r="C24" s="296"/>
      <c r="D24" s="74">
        <f>SUM(D19:D23)</f>
        <v>0</v>
      </c>
      <c r="E24" s="22"/>
      <c r="G24" s="295" t="s">
        <v>74</v>
      </c>
      <c r="H24" s="296"/>
      <c r="I24" s="296"/>
      <c r="J24" s="74">
        <f>SUM(J19:J23)</f>
        <v>0</v>
      </c>
      <c r="L24" s="295" t="s">
        <v>74</v>
      </c>
      <c r="M24" s="296"/>
      <c r="N24" s="296"/>
      <c r="O24" s="74">
        <f>SUM(O19:O23)</f>
        <v>0</v>
      </c>
    </row>
    <row r="25" spans="1:15" ht="34.950000000000003" customHeight="1" x14ac:dyDescent="0.35">
      <c r="A25" s="68"/>
      <c r="B25" s="25"/>
      <c r="C25" s="25"/>
      <c r="D25" s="69"/>
      <c r="E25" s="22"/>
      <c r="G25" s="68"/>
      <c r="H25" s="25"/>
      <c r="I25" s="25"/>
      <c r="J25" s="69"/>
      <c r="L25" s="68"/>
      <c r="M25" s="25"/>
      <c r="N25" s="25"/>
      <c r="O25" s="69"/>
    </row>
    <row r="26" spans="1:15" ht="34.950000000000003" customHeight="1" x14ac:dyDescent="0.35">
      <c r="A26" s="292"/>
      <c r="B26" s="247"/>
      <c r="C26" s="247"/>
      <c r="D26" s="69"/>
      <c r="E26" s="22"/>
      <c r="G26" s="292"/>
      <c r="H26" s="247"/>
      <c r="I26" s="247"/>
      <c r="J26" s="69"/>
      <c r="L26" s="292"/>
      <c r="M26" s="247"/>
      <c r="N26" s="247"/>
      <c r="O26" s="69"/>
    </row>
    <row r="27" spans="1:15" ht="34.950000000000003" customHeight="1" x14ac:dyDescent="0.35">
      <c r="A27" s="247"/>
      <c r="B27" s="247"/>
      <c r="C27" s="247"/>
      <c r="D27" s="73">
        <f>D12+D24</f>
        <v>0</v>
      </c>
      <c r="E27" s="22"/>
      <c r="G27" s="247"/>
      <c r="H27" s="247"/>
      <c r="I27" s="247"/>
      <c r="J27" s="73">
        <f>J12+J24</f>
        <v>0</v>
      </c>
      <c r="L27" s="247"/>
      <c r="M27" s="247"/>
      <c r="N27" s="247"/>
      <c r="O27" s="73">
        <f>O12+O24</f>
        <v>0</v>
      </c>
    </row>
    <row r="28" spans="1:15" ht="12.75" customHeight="1" x14ac:dyDescent="0.35">
      <c r="A28" s="247"/>
      <c r="B28" s="247"/>
      <c r="C28" s="247"/>
      <c r="D28" s="69"/>
      <c r="E28" s="22"/>
      <c r="G28" s="247"/>
      <c r="H28" s="247"/>
      <c r="I28" s="247"/>
      <c r="J28" s="69"/>
      <c r="L28" s="247"/>
      <c r="M28" s="247"/>
      <c r="N28" s="247"/>
      <c r="O28" s="69"/>
    </row>
  </sheetData>
  <mergeCells count="34">
    <mergeCell ref="A3:D3"/>
    <mergeCell ref="B1:D1"/>
    <mergeCell ref="A19:B19"/>
    <mergeCell ref="A20:B20"/>
    <mergeCell ref="A21:B21"/>
    <mergeCell ref="A17:B17"/>
    <mergeCell ref="A15:D15"/>
    <mergeCell ref="A24:C24"/>
    <mergeCell ref="A26:C28"/>
    <mergeCell ref="A12:C12"/>
    <mergeCell ref="A22:B22"/>
    <mergeCell ref="A23:B23"/>
    <mergeCell ref="G3:J3"/>
    <mergeCell ref="G12:I12"/>
    <mergeCell ref="G15:J15"/>
    <mergeCell ref="G17:H17"/>
    <mergeCell ref="G19:H19"/>
    <mergeCell ref="G26:I28"/>
    <mergeCell ref="G20:H20"/>
    <mergeCell ref="G21:H21"/>
    <mergeCell ref="G22:H22"/>
    <mergeCell ref="G23:H23"/>
    <mergeCell ref="G24:I24"/>
    <mergeCell ref="L3:O3"/>
    <mergeCell ref="L12:N12"/>
    <mergeCell ref="L15:O15"/>
    <mergeCell ref="L17:M17"/>
    <mergeCell ref="L19:M19"/>
    <mergeCell ref="L26:N28"/>
    <mergeCell ref="L20:M20"/>
    <mergeCell ref="L21:M21"/>
    <mergeCell ref="L22:M22"/>
    <mergeCell ref="L23:M23"/>
    <mergeCell ref="L24:N24"/>
  </mergeCells>
  <pageMargins left="0.25" right="0.25" top="0.75" bottom="0.75" header="0.3" footer="0.3"/>
  <pageSetup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Total Budget</vt:lpstr>
      <vt:lpstr>Supportive Services</vt:lpstr>
      <vt:lpstr>Operating</vt:lpstr>
      <vt:lpstr>HMIS</vt:lpstr>
      <vt:lpstr>Leasing </vt:lpstr>
      <vt:lpstr>Rental Assistance</vt:lpstr>
      <vt:lpstr>Staffing</vt:lpstr>
      <vt:lpstr>Match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adamico</dc:creator>
  <cp:lastModifiedBy>Charles Bollinger</cp:lastModifiedBy>
  <cp:lastPrinted>2022-08-09T19:16:31Z</cp:lastPrinted>
  <dcterms:created xsi:type="dcterms:W3CDTF">2015-04-14T17:48:19Z</dcterms:created>
  <dcterms:modified xsi:type="dcterms:W3CDTF">2022-08-12T15:22:38Z</dcterms:modified>
</cp:coreProperties>
</file>