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us&amp;HousingDev\Housing\Homelessness\Peace Village\Pallet Shelters\Site Planning\RFQ for Ops - CRCLT\"/>
    </mc:Choice>
  </mc:AlternateContent>
  <bookViews>
    <workbookView xWindow="0" yWindow="0" windowWidth="10215" windowHeight="8040"/>
  </bookViews>
  <sheets>
    <sheet name="PV Ops &amp; Svcs Budget - Detail" sheetId="5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5" l="1"/>
  <c r="F15" i="5" l="1"/>
  <c r="F29" i="5"/>
  <c r="F30" i="5"/>
  <c r="F31" i="5"/>
  <c r="F32" i="5"/>
  <c r="F33" i="5"/>
  <c r="F34" i="5"/>
  <c r="F35" i="5"/>
  <c r="F36" i="5"/>
  <c r="F37" i="5"/>
  <c r="F38" i="5"/>
  <c r="F28" i="5"/>
  <c r="F22" i="5"/>
  <c r="F23" i="5"/>
  <c r="F24" i="5"/>
  <c r="F25" i="5"/>
  <c r="E16" i="5"/>
  <c r="E18" i="5" s="1"/>
  <c r="E40" i="5"/>
  <c r="F40" i="5" s="1"/>
  <c r="D21" i="5"/>
  <c r="F21" i="5" s="1"/>
  <c r="F7" i="5" l="1"/>
  <c r="A7" i="5"/>
  <c r="D12" i="5" l="1"/>
  <c r="F12" i="5" s="1"/>
  <c r="D13" i="5"/>
  <c r="F13" i="5" s="1"/>
  <c r="D14" i="5"/>
  <c r="F14" i="5" s="1"/>
  <c r="D11" i="5"/>
  <c r="F11" i="5" s="1"/>
  <c r="D10" i="5"/>
  <c r="F10" i="5" l="1"/>
  <c r="F16" i="5" s="1"/>
  <c r="D16" i="5"/>
  <c r="D42" i="5"/>
  <c r="E26" i="5" l="1"/>
  <c r="D26" i="5"/>
  <c r="F26" i="5" l="1"/>
  <c r="D17" i="5" l="1"/>
  <c r="D18" i="5" l="1"/>
  <c r="D43" i="5" s="1"/>
  <c r="D45" i="5" s="1"/>
  <c r="F17" i="5"/>
  <c r="F18" i="5" s="1"/>
  <c r="D46" i="5" l="1"/>
  <c r="E39" i="5"/>
  <c r="F39" i="5"/>
  <c r="E41" i="5"/>
  <c r="F41" i="5"/>
  <c r="E42" i="5"/>
  <c r="F42" i="5"/>
  <c r="E43" i="5"/>
  <c r="F43" i="5"/>
  <c r="E45" i="5"/>
  <c r="F45" i="5"/>
  <c r="E46" i="5"/>
  <c r="F46" i="5"/>
</calcChain>
</file>

<file path=xl/sharedStrings.xml><?xml version="1.0" encoding="utf-8"?>
<sst xmlns="http://schemas.openxmlformats.org/spreadsheetml/2006/main" count="80" uniqueCount="77">
  <si>
    <t>Rate per Hour</t>
  </si>
  <si>
    <t>Agency Name</t>
  </si>
  <si>
    <t>Project Title</t>
  </si>
  <si>
    <t>Contract #</t>
  </si>
  <si>
    <t>Subtotal - Payroll</t>
  </si>
  <si>
    <t>Total - Payroll</t>
  </si>
  <si>
    <t>PERSONNEL</t>
  </si>
  <si>
    <t>OTHER THAN PERSONNEL</t>
  </si>
  <si>
    <t>INDIRECT COSTS</t>
  </si>
  <si>
    <t>Subtotal</t>
  </si>
  <si>
    <t>N/A</t>
  </si>
  <si>
    <t>TBD</t>
  </si>
  <si>
    <t>Fringe</t>
  </si>
  <si>
    <t>Resident Storage</t>
  </si>
  <si>
    <t>Client Supplies</t>
  </si>
  <si>
    <t>Total Budget</t>
  </si>
  <si>
    <t>Office Supplies</t>
  </si>
  <si>
    <t>Occupancy</t>
  </si>
  <si>
    <t>Staff Training</t>
  </si>
  <si>
    <t>Operations Support Expenses &amp; Overhead</t>
  </si>
  <si>
    <t>Total - Essential Services (Non-Payroll/OTP)</t>
  </si>
  <si>
    <t>Subtotal - Ops Support Exp &amp; O/H</t>
  </si>
  <si>
    <t>Taxes (97 Industrial) - City/County</t>
  </si>
  <si>
    <t>POTENTIAL FUNDING SOURCE</t>
  </si>
  <si>
    <t>Peace Village - Pallet Project Operations Budget</t>
  </si>
  <si>
    <t>Pest Control</t>
  </si>
  <si>
    <t>Cleaning</t>
  </si>
  <si>
    <t>Snow Removal</t>
  </si>
  <si>
    <t>Annual Operating Reserve</t>
  </si>
  <si>
    <t>Replacement Reserve</t>
  </si>
  <si>
    <t>5% of Annual Ops. Expense</t>
  </si>
  <si>
    <t>Other Essential Services</t>
  </si>
  <si>
    <t>ENTER ORGANIZATION(S) NAME(S) HERE</t>
  </si>
  <si>
    <t>Case Manager/Outreach</t>
  </si>
  <si>
    <t>Coordinator</t>
  </si>
  <si>
    <t>(fill out as needed)</t>
  </si>
  <si>
    <t>Input fringe rate for organization in Cell C17.</t>
  </si>
  <si>
    <t>Services Expense</t>
  </si>
  <si>
    <t>Overhead &amp; Admin. Expense</t>
  </si>
  <si>
    <t>Mileage (for Essential Svcs. Staff)</t>
  </si>
  <si>
    <t>Estimated expense of client supplies (essential, survival, or toiletries) as needed.</t>
  </si>
  <si>
    <t>Client Travel (bus passes)</t>
  </si>
  <si>
    <t>Enter estimated mileage in cell C22.  Budget assumes a $0.70/mile reimbursement rate.</t>
  </si>
  <si>
    <t>Cost of on- or off-site storage.</t>
  </si>
  <si>
    <t>Cost of public transit (bus passes) or other client transportation costs.</t>
  </si>
  <si>
    <t xml:space="preserve">Laptops/Etc. </t>
  </si>
  <si>
    <t>Telephone/Cellphones/Internet</t>
  </si>
  <si>
    <t>Cost for services staff.</t>
  </si>
  <si>
    <t>Phones and plans for services staff, also include cost of on-site internet service.</t>
  </si>
  <si>
    <t>Estimated utilities at 97 Industrial Street.</t>
  </si>
  <si>
    <t>TOTAL BUDGET</t>
  </si>
  <si>
    <t>17 units @ $500/unit</t>
  </si>
  <si>
    <t>NOTE: Enter information only into light blue and orange cells.  White and grey cells will auto-calculate.</t>
  </si>
  <si>
    <t>Insurance (97 Industrial)</t>
  </si>
  <si>
    <t>Utilities (97 Industrial)</t>
  </si>
  <si>
    <t>Essential Services (Non-Payroll)</t>
  </si>
  <si>
    <t>Essential Services Payroll &amp; Subcontracts</t>
  </si>
  <si>
    <t>Security (Subcontractor)</t>
  </si>
  <si>
    <t xml:space="preserve">Input essential services role(s) in Column A, including any portion of supervisor/manager salary. </t>
  </si>
  <si>
    <t xml:space="preserve">Input hours dedicated to this project in Column B (1 FTE = 2080 hours), and wage/salary in Column C. </t>
  </si>
  <si>
    <t>Est. Mileage:</t>
  </si>
  <si>
    <t>Annual cost of taxes - City, County &amp; carrying cost of taxes (Column D).</t>
  </si>
  <si>
    <t>Pro-rated share of overhead expenses at organization, if applicable.</t>
  </si>
  <si>
    <t>Training and conferences as needed.  Can include staff costs for volunteer training.</t>
  </si>
  <si>
    <r>
      <t>NOTES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</si>
  <si>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For security subcontractor, enter total cost in Cell E15.  No Fringe Rate for subcontracts.</t>
  </si>
  <si>
    <t>Assume security on-site overnight 7 days/week, and as needed on weekends.</t>
  </si>
  <si>
    <t>Peace Village Pallet Community Operator</t>
  </si>
  <si>
    <t>5% of Annual Operating Expenses - reserve held for operating cost overruns as needed.</t>
  </si>
  <si>
    <t>Insurance on Peace Village for operations, and carrying cost of CRCLT insurance in 2024/2025.</t>
  </si>
  <si>
    <t>$500/unit/year for all structures. The minimum amount required. Reserve held for replacement costs.</t>
  </si>
  <si>
    <t>Indirect Cost</t>
  </si>
  <si>
    <t>Maximum of 10% indirect rate.</t>
  </si>
  <si>
    <t>Enter Rate:</t>
  </si>
  <si>
    <t>CRCLT Admin. Fee</t>
  </si>
  <si>
    <t>Hours</t>
  </si>
  <si>
    <t>CRCLT reimbursement for administering funding; maximum 6% of total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</si>
</sst>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13" applyNumberFormat="0" applyFont="0" applyAlignment="0" applyProtection="0"/>
  </cellStyleXfs>
  <cellXfs count="117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Alignment="1"/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0" fillId="0" borderId="2" xfId="0" applyFont="1" applyBorder="1"/>
    <xf numFmtId="0" fontId="8" fillId="2" borderId="8" xfId="0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6" fillId="6" borderId="15" xfId="0" applyFont="1" applyFill="1" applyBorder="1" applyAlignment="1">
      <alignment horizontal="left" vertical="center" wrapText="1" indent="1"/>
    </xf>
    <xf numFmtId="0" fontId="6" fillId="6" borderId="14" xfId="0" applyFont="1" applyFill="1" applyBorder="1" applyAlignment="1">
      <alignment horizontal="right" vertical="center" wrapText="1"/>
    </xf>
    <xf numFmtId="43" fontId="6" fillId="6" borderId="14" xfId="1" applyFont="1" applyFill="1" applyBorder="1" applyAlignment="1">
      <alignment horizontal="right" vertical="center" wrapText="1"/>
    </xf>
    <xf numFmtId="43" fontId="6" fillId="6" borderId="14" xfId="1" applyNumberFormat="1" applyFont="1" applyFill="1" applyBorder="1" applyAlignment="1">
      <alignment horizontal="right" vertical="center" wrapText="1"/>
    </xf>
    <xf numFmtId="43" fontId="6" fillId="7" borderId="14" xfId="1" applyNumberFormat="1" applyFont="1" applyFill="1" applyBorder="1" applyAlignment="1">
      <alignment horizontal="right" vertical="center" wrapText="1"/>
    </xf>
    <xf numFmtId="43" fontId="6" fillId="5" borderId="16" xfId="1" applyNumberFormat="1" applyFont="1" applyFill="1" applyBorder="1" applyAlignment="1">
      <alignment horizontal="right" vertical="center" wrapText="1"/>
    </xf>
    <xf numFmtId="0" fontId="0" fillId="8" borderId="13" xfId="3" applyFont="1"/>
    <xf numFmtId="0" fontId="6" fillId="6" borderId="17" xfId="0" applyFont="1" applyFill="1" applyBorder="1" applyAlignment="1">
      <alignment horizontal="left" vertical="center" wrapText="1" indent="1"/>
    </xf>
    <xf numFmtId="0" fontId="6" fillId="6" borderId="9" xfId="0" applyFont="1" applyFill="1" applyBorder="1" applyAlignment="1">
      <alignment horizontal="right" vertical="center" wrapText="1"/>
    </xf>
    <xf numFmtId="43" fontId="6" fillId="6" borderId="9" xfId="1" applyFont="1" applyFill="1" applyBorder="1" applyAlignment="1">
      <alignment horizontal="right" vertical="center" wrapText="1"/>
    </xf>
    <xf numFmtId="43" fontId="6" fillId="6" borderId="9" xfId="1" applyNumberFormat="1" applyFont="1" applyFill="1" applyBorder="1" applyAlignment="1">
      <alignment horizontal="right" vertical="center" wrapText="1"/>
    </xf>
    <xf numFmtId="43" fontId="6" fillId="7" borderId="9" xfId="1" applyNumberFormat="1" applyFont="1" applyFill="1" applyBorder="1" applyAlignment="1">
      <alignment horizontal="right" vertical="center" wrapText="1"/>
    </xf>
    <xf numFmtId="43" fontId="6" fillId="5" borderId="11" xfId="1" applyNumberFormat="1" applyFont="1" applyFill="1" applyBorder="1" applyAlignment="1">
      <alignment horizontal="right" vertical="center" wrapText="1"/>
    </xf>
    <xf numFmtId="0" fontId="6" fillId="6" borderId="18" xfId="0" applyFont="1" applyFill="1" applyBorder="1" applyAlignment="1">
      <alignment horizontal="left" vertical="center" wrapText="1" indent="1"/>
    </xf>
    <xf numFmtId="0" fontId="6" fillId="7" borderId="19" xfId="0" applyFont="1" applyFill="1" applyBorder="1" applyAlignment="1">
      <alignment horizontal="right" vertical="center" wrapText="1"/>
    </xf>
    <xf numFmtId="43" fontId="6" fillId="7" borderId="19" xfId="1" applyNumberFormat="1" applyFont="1" applyFill="1" applyBorder="1" applyAlignment="1">
      <alignment horizontal="right" vertical="center" wrapText="1"/>
    </xf>
    <xf numFmtId="43" fontId="6" fillId="5" borderId="12" xfId="1" applyNumberFormat="1" applyFont="1" applyFill="1" applyBorder="1" applyAlignment="1">
      <alignment horizontal="right" vertical="center" wrapText="1"/>
    </xf>
    <xf numFmtId="43" fontId="6" fillId="5" borderId="4" xfId="1" applyNumberFormat="1" applyFont="1" applyFill="1" applyBorder="1" applyAlignment="1">
      <alignment horizontal="right" vertical="center" wrapText="1"/>
    </xf>
    <xf numFmtId="43" fontId="6" fillId="5" borderId="6" xfId="1" applyNumberFormat="1" applyFont="1" applyFill="1" applyBorder="1" applyAlignment="1">
      <alignment horizontal="right" vertical="center" wrapText="1"/>
    </xf>
    <xf numFmtId="0" fontId="0" fillId="8" borderId="13" xfId="3" applyFont="1" applyAlignment="1">
      <alignment horizontal="left" indent="1"/>
    </xf>
    <xf numFmtId="43" fontId="6" fillId="7" borderId="20" xfId="1" applyNumberFormat="1" applyFont="1" applyFill="1" applyBorder="1" applyAlignment="1">
      <alignment horizontal="right" vertical="center" wrapText="1"/>
    </xf>
    <xf numFmtId="43" fontId="6" fillId="5" borderId="21" xfId="1" applyNumberFormat="1" applyFont="1" applyFill="1" applyBorder="1" applyAlignment="1">
      <alignment horizontal="right" vertical="center" wrapText="1"/>
    </xf>
    <xf numFmtId="43" fontId="7" fillId="3" borderId="4" xfId="1" applyNumberFormat="1" applyFont="1" applyFill="1" applyBorder="1" applyAlignment="1">
      <alignment horizontal="right" vertical="center" wrapText="1"/>
    </xf>
    <xf numFmtId="43" fontId="7" fillId="3" borderId="4" xfId="1" applyNumberFormat="1" applyFont="1" applyFill="1" applyBorder="1" applyAlignment="1">
      <alignment horizontal="right" vertical="center"/>
    </xf>
    <xf numFmtId="43" fontId="7" fillId="3" borderId="3" xfId="1" applyNumberFormat="1" applyFont="1" applyFill="1" applyBorder="1" applyAlignment="1" applyProtection="1">
      <alignment horizontal="right" vertical="center" wrapText="1"/>
    </xf>
    <xf numFmtId="0" fontId="6" fillId="6" borderId="22" xfId="0" applyFont="1" applyFill="1" applyBorder="1" applyAlignment="1">
      <alignment horizontal="left" vertical="center" wrapText="1" indent="1"/>
    </xf>
    <xf numFmtId="0" fontId="10" fillId="0" borderId="23" xfId="0" applyFont="1" applyBorder="1" applyAlignment="1">
      <alignment horizontal="right" vertical="center" wrapText="1"/>
    </xf>
    <xf numFmtId="43" fontId="6" fillId="6" borderId="23" xfId="1" applyNumberFormat="1" applyFont="1" applyFill="1" applyBorder="1" applyAlignment="1">
      <alignment horizontal="right" vertical="center" wrapText="1"/>
    </xf>
    <xf numFmtId="43" fontId="6" fillId="5" borderId="23" xfId="1" applyFont="1" applyFill="1" applyBorder="1" applyAlignment="1">
      <alignment horizontal="right" vertical="center" wrapText="1"/>
    </xf>
    <xf numFmtId="43" fontId="6" fillId="7" borderId="23" xfId="1" applyFont="1" applyFill="1" applyBorder="1" applyAlignment="1">
      <alignment horizontal="right" vertical="center" wrapText="1"/>
    </xf>
    <xf numFmtId="43" fontId="6" fillId="0" borderId="24" xfId="1" applyFont="1" applyFill="1" applyBorder="1" applyAlignment="1">
      <alignment horizontal="right" vertical="center" wrapText="1"/>
    </xf>
    <xf numFmtId="0" fontId="0" fillId="8" borderId="13" xfId="3" applyFont="1" applyAlignment="1">
      <alignment horizontal="left"/>
    </xf>
    <xf numFmtId="0" fontId="6" fillId="7" borderId="9" xfId="0" applyFont="1" applyFill="1" applyBorder="1" applyAlignment="1">
      <alignment horizontal="right" vertical="center" wrapText="1"/>
    </xf>
    <xf numFmtId="43" fontId="6" fillId="7" borderId="9" xfId="1" applyFont="1" applyFill="1" applyBorder="1" applyAlignment="1">
      <alignment horizontal="right" vertical="center" wrapText="1"/>
    </xf>
    <xf numFmtId="43" fontId="6" fillId="0" borderId="11" xfId="1" applyFont="1" applyFill="1" applyBorder="1" applyAlignment="1">
      <alignment horizontal="right" vertical="center" wrapText="1"/>
    </xf>
    <xf numFmtId="43" fontId="6" fillId="6" borderId="19" xfId="1" applyFont="1" applyFill="1" applyBorder="1" applyAlignment="1">
      <alignment horizontal="right" vertical="center" wrapText="1"/>
    </xf>
    <xf numFmtId="43" fontId="6" fillId="7" borderId="19" xfId="1" applyFont="1" applyFill="1" applyBorder="1" applyAlignment="1">
      <alignment horizontal="right" vertical="center" wrapText="1"/>
    </xf>
    <xf numFmtId="43" fontId="6" fillId="0" borderId="12" xfId="1" applyFont="1" applyFill="1" applyBorder="1" applyAlignment="1">
      <alignment horizontal="right" vertical="center" wrapText="1"/>
    </xf>
    <xf numFmtId="43" fontId="7" fillId="3" borderId="4" xfId="1" applyFont="1" applyFill="1" applyBorder="1" applyAlignment="1">
      <alignment horizontal="right" vertical="center" wrapText="1"/>
    </xf>
    <xf numFmtId="43" fontId="7" fillId="3" borderId="3" xfId="1" applyFont="1" applyFill="1" applyBorder="1" applyAlignment="1">
      <alignment horizontal="right" vertical="center" wrapText="1"/>
    </xf>
    <xf numFmtId="0" fontId="6" fillId="7" borderId="14" xfId="0" applyFont="1" applyFill="1" applyBorder="1" applyAlignment="1">
      <alignment horizontal="right" vertical="center" wrapText="1"/>
    </xf>
    <xf numFmtId="43" fontId="6" fillId="0" borderId="11" xfId="1" applyNumberFormat="1" applyFont="1" applyFill="1" applyBorder="1" applyAlignment="1">
      <alignment horizontal="right" vertical="center" wrapText="1"/>
    </xf>
    <xf numFmtId="0" fontId="6" fillId="6" borderId="25" xfId="0" applyFont="1" applyFill="1" applyBorder="1" applyAlignment="1">
      <alignment horizontal="left" vertical="center" wrapText="1" indent="1"/>
    </xf>
    <xf numFmtId="0" fontId="6" fillId="7" borderId="10" xfId="0" applyFont="1" applyFill="1" applyBorder="1" applyAlignment="1">
      <alignment horizontal="right" vertical="center" wrapText="1"/>
    </xf>
    <xf numFmtId="43" fontId="6" fillId="7" borderId="10" xfId="1" applyNumberFormat="1" applyFont="1" applyFill="1" applyBorder="1" applyAlignment="1">
      <alignment horizontal="right" vertical="center" wrapText="1"/>
    </xf>
    <xf numFmtId="43" fontId="6" fillId="0" borderId="12" xfId="1" applyNumberFormat="1" applyFont="1" applyFill="1" applyBorder="1" applyAlignment="1">
      <alignment horizontal="right" vertical="center" wrapText="1"/>
    </xf>
    <xf numFmtId="43" fontId="7" fillId="3" borderId="6" xfId="1" applyNumberFormat="1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10" fontId="6" fillId="6" borderId="6" xfId="2" applyNumberFormat="1" applyFont="1" applyFill="1" applyBorder="1" applyAlignment="1">
      <alignment horizontal="center" vertical="center" wrapText="1"/>
    </xf>
    <xf numFmtId="43" fontId="7" fillId="3" borderId="3" xfId="1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right" vertical="center"/>
    </xf>
    <xf numFmtId="43" fontId="8" fillId="3" borderId="8" xfId="1" applyNumberFormat="1" applyFont="1" applyFill="1" applyBorder="1" applyAlignment="1">
      <alignment horizontal="right" vertical="center" wrapText="1"/>
    </xf>
    <xf numFmtId="43" fontId="8" fillId="3" borderId="6" xfId="1" applyNumberFormat="1" applyFont="1" applyFill="1" applyBorder="1" applyAlignment="1" applyProtection="1">
      <alignment horizontal="right" vertical="center" wrapText="1"/>
    </xf>
    <xf numFmtId="43" fontId="6" fillId="6" borderId="8" xfId="1" applyNumberFormat="1" applyFont="1" applyFill="1" applyBorder="1" applyAlignment="1">
      <alignment horizontal="right" vertical="center" wrapText="1"/>
    </xf>
    <xf numFmtId="43" fontId="6" fillId="3" borderId="6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43" fontId="6" fillId="0" borderId="30" xfId="1" applyNumberFormat="1" applyFont="1" applyFill="1" applyBorder="1" applyAlignment="1">
      <alignment horizontal="right" vertical="center" wrapText="1"/>
    </xf>
    <xf numFmtId="10" fontId="6" fillId="6" borderId="6" xfId="0" applyNumberFormat="1" applyFont="1" applyFill="1" applyBorder="1" applyAlignment="1">
      <alignment horizontal="center" vertical="center" wrapText="1"/>
    </xf>
    <xf numFmtId="43" fontId="6" fillId="0" borderId="3" xfId="1" applyNumberFormat="1" applyFont="1" applyFill="1" applyBorder="1" applyAlignment="1">
      <alignment horizontal="right" vertical="center" wrapText="1"/>
    </xf>
    <xf numFmtId="43" fontId="6" fillId="0" borderId="10" xfId="1" applyNumberFormat="1" applyFont="1" applyFill="1" applyBorder="1" applyAlignment="1">
      <alignment horizontal="right" vertical="center" wrapText="1"/>
    </xf>
    <xf numFmtId="43" fontId="6" fillId="0" borderId="19" xfId="1" applyNumberFormat="1" applyFont="1" applyFill="1" applyBorder="1" applyAlignment="1">
      <alignment horizontal="right" vertical="center" wrapText="1"/>
    </xf>
    <xf numFmtId="43" fontId="6" fillId="9" borderId="10" xfId="1" applyNumberFormat="1" applyFont="1" applyFill="1" applyBorder="1" applyAlignment="1">
      <alignment horizontal="right" vertical="center" wrapText="1"/>
    </xf>
    <xf numFmtId="43" fontId="6" fillId="9" borderId="9" xfId="1" applyNumberFormat="1" applyFont="1" applyFill="1" applyBorder="1" applyAlignment="1">
      <alignment horizontal="right" vertical="center" wrapText="1"/>
    </xf>
    <xf numFmtId="0" fontId="2" fillId="6" borderId="9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0" fontId="7" fillId="3" borderId="7" xfId="0" applyNumberFormat="1" applyFont="1" applyFill="1" applyBorder="1" applyAlignment="1">
      <alignment horizontal="right" vertical="center"/>
    </xf>
    <xf numFmtId="10" fontId="7" fillId="3" borderId="5" xfId="0" applyNumberFormat="1" applyFont="1" applyFill="1" applyBorder="1" applyAlignment="1">
      <alignment horizontal="right" vertical="center"/>
    </xf>
    <xf numFmtId="10" fontId="7" fillId="3" borderId="4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36" style="1" customWidth="1"/>
    <col min="2" max="3" width="13.85546875" style="1" customWidth="1"/>
    <col min="4" max="6" width="19.140625" style="1" customWidth="1"/>
    <col min="7" max="7" width="96.140625" style="3" bestFit="1" customWidth="1"/>
    <col min="8" max="8" width="9.140625" style="1"/>
    <col min="9" max="9" width="13.5703125" style="1" customWidth="1"/>
    <col min="10" max="10" width="20.7109375" style="1" customWidth="1"/>
    <col min="11" max="16384" width="9.140625" style="1"/>
  </cols>
  <sheetData>
    <row r="1" spans="1:7" ht="18.75" x14ac:dyDescent="0.25">
      <c r="A1" s="2" t="s">
        <v>24</v>
      </c>
      <c r="B1" s="2"/>
      <c r="C1" s="2"/>
      <c r="D1" s="2"/>
      <c r="E1" s="2"/>
      <c r="F1" s="2"/>
    </row>
    <row r="2" spans="1:7" ht="13.5" customHeight="1" x14ac:dyDescent="0.25">
      <c r="A2" s="4"/>
      <c r="B2" s="5"/>
      <c r="C2" s="5"/>
      <c r="D2" s="5"/>
      <c r="E2" s="5"/>
      <c r="F2" s="5"/>
      <c r="G2" s="1"/>
    </row>
    <row r="3" spans="1:7" x14ac:dyDescent="0.25">
      <c r="A3" s="5" t="s">
        <v>1</v>
      </c>
      <c r="B3" s="87" t="s">
        <v>32</v>
      </c>
      <c r="C3" s="87"/>
      <c r="D3" s="87"/>
      <c r="E3" s="4"/>
      <c r="F3" s="4"/>
      <c r="G3" s="1"/>
    </row>
    <row r="4" spans="1:7" x14ac:dyDescent="0.25">
      <c r="A4" s="6" t="s">
        <v>2</v>
      </c>
      <c r="B4" s="88" t="s">
        <v>67</v>
      </c>
      <c r="C4" s="88"/>
      <c r="D4" s="88"/>
      <c r="E4" s="7"/>
      <c r="F4" s="7"/>
      <c r="G4" s="1"/>
    </row>
    <row r="5" spans="1:7" x14ac:dyDescent="0.25">
      <c r="A5" s="8" t="s">
        <v>3</v>
      </c>
      <c r="B5" s="89" t="s">
        <v>11</v>
      </c>
      <c r="C5" s="89"/>
      <c r="D5" s="89"/>
      <c r="E5" s="7"/>
      <c r="F5" s="7"/>
      <c r="G5" s="9"/>
    </row>
    <row r="6" spans="1:7" ht="15.75" thickBot="1" x14ac:dyDescent="0.3">
      <c r="A6" s="76" t="s">
        <v>52</v>
      </c>
      <c r="B6" s="7"/>
      <c r="C6" s="7"/>
      <c r="D6" s="7"/>
      <c r="E6" s="7"/>
      <c r="F6" s="7"/>
      <c r="G6" s="9"/>
    </row>
    <row r="7" spans="1:7" ht="15.75" thickBot="1" x14ac:dyDescent="0.3">
      <c r="A7" s="10" t="str">
        <f>B3</f>
        <v>ENTER ORGANIZATION(S) NAME(S) HERE</v>
      </c>
      <c r="B7" s="11"/>
      <c r="C7" s="12"/>
      <c r="D7" s="12"/>
      <c r="E7" s="12"/>
      <c r="F7" s="13" t="str">
        <f>B4</f>
        <v>Peace Village Pallet Community Operator</v>
      </c>
      <c r="G7" s="1"/>
    </row>
    <row r="8" spans="1:7" ht="15.75" thickBot="1" x14ac:dyDescent="0.3">
      <c r="A8" s="98" t="s">
        <v>6</v>
      </c>
      <c r="B8" s="98"/>
      <c r="C8" s="98"/>
      <c r="D8" s="98"/>
      <c r="E8" s="98"/>
      <c r="F8" s="99"/>
      <c r="G8" s="1"/>
    </row>
    <row r="9" spans="1:7" s="17" customFormat="1" ht="30.75" thickBot="1" x14ac:dyDescent="0.3">
      <c r="A9" s="14" t="s">
        <v>56</v>
      </c>
      <c r="B9" s="15" t="s">
        <v>75</v>
      </c>
      <c r="C9" s="15" t="s">
        <v>0</v>
      </c>
      <c r="D9" s="15" t="s">
        <v>37</v>
      </c>
      <c r="E9" s="15" t="s">
        <v>38</v>
      </c>
      <c r="F9" s="15" t="s">
        <v>15</v>
      </c>
      <c r="G9" s="16" t="s">
        <v>64</v>
      </c>
    </row>
    <row r="10" spans="1:7" x14ac:dyDescent="0.25">
      <c r="A10" s="18" t="s">
        <v>33</v>
      </c>
      <c r="B10" s="19"/>
      <c r="C10" s="20"/>
      <c r="D10" s="21">
        <f>B10*C10</f>
        <v>0</v>
      </c>
      <c r="E10" s="22"/>
      <c r="F10" s="23">
        <f>D10+E10</f>
        <v>0</v>
      </c>
      <c r="G10" s="24" t="s">
        <v>58</v>
      </c>
    </row>
    <row r="11" spans="1:7" x14ac:dyDescent="0.25">
      <c r="A11" s="25" t="s">
        <v>34</v>
      </c>
      <c r="B11" s="26"/>
      <c r="C11" s="27"/>
      <c r="D11" s="28">
        <f>B11*C11</f>
        <v>0</v>
      </c>
      <c r="E11" s="29"/>
      <c r="F11" s="30">
        <f t="shared" ref="F11:F14" si="0">D11+E11</f>
        <v>0</v>
      </c>
      <c r="G11" s="24" t="s">
        <v>59</v>
      </c>
    </row>
    <row r="12" spans="1:7" x14ac:dyDescent="0.25">
      <c r="A12" s="25" t="s">
        <v>35</v>
      </c>
      <c r="B12" s="26"/>
      <c r="C12" s="27"/>
      <c r="D12" s="28">
        <f t="shared" ref="D12:D14" si="1">B12*C12</f>
        <v>0</v>
      </c>
      <c r="E12" s="29"/>
      <c r="F12" s="30">
        <f t="shared" si="0"/>
        <v>0</v>
      </c>
      <c r="G12" s="24"/>
    </row>
    <row r="13" spans="1:7" x14ac:dyDescent="0.25">
      <c r="A13" s="25" t="s">
        <v>35</v>
      </c>
      <c r="B13" s="26"/>
      <c r="C13" s="27"/>
      <c r="D13" s="28">
        <f t="shared" si="1"/>
        <v>0</v>
      </c>
      <c r="E13" s="29"/>
      <c r="F13" s="30">
        <f t="shared" si="0"/>
        <v>0</v>
      </c>
      <c r="G13" s="24"/>
    </row>
    <row r="14" spans="1:7" x14ac:dyDescent="0.25">
      <c r="A14" s="25" t="s">
        <v>35</v>
      </c>
      <c r="B14" s="26"/>
      <c r="C14" s="27"/>
      <c r="D14" s="28">
        <f t="shared" si="1"/>
        <v>0</v>
      </c>
      <c r="E14" s="29"/>
      <c r="F14" s="30">
        <f t="shared" si="0"/>
        <v>0</v>
      </c>
      <c r="G14" s="24"/>
    </row>
    <row r="15" spans="1:7" ht="15.75" thickBot="1" x14ac:dyDescent="0.3">
      <c r="A15" s="31" t="s">
        <v>57</v>
      </c>
      <c r="B15" s="32"/>
      <c r="C15" s="32"/>
      <c r="D15" s="33"/>
      <c r="E15" s="85"/>
      <c r="F15" s="34">
        <f>D15+E15</f>
        <v>0</v>
      </c>
      <c r="G15" s="24" t="s">
        <v>65</v>
      </c>
    </row>
    <row r="16" spans="1:7" ht="15.75" thickBot="1" x14ac:dyDescent="0.3">
      <c r="A16" s="104" t="s">
        <v>4</v>
      </c>
      <c r="B16" s="105"/>
      <c r="C16" s="106"/>
      <c r="D16" s="35">
        <f>SUM(D10:D15)</f>
        <v>0</v>
      </c>
      <c r="E16" s="36">
        <f>SUM(E10:E15)</f>
        <v>0</v>
      </c>
      <c r="F16" s="35">
        <f>SUM(F10:F15)</f>
        <v>0</v>
      </c>
      <c r="G16" s="37" t="s">
        <v>66</v>
      </c>
    </row>
    <row r="17" spans="1:7" ht="15.75" thickBot="1" x14ac:dyDescent="0.3">
      <c r="A17" s="78" t="s">
        <v>12</v>
      </c>
      <c r="B17" s="79" t="s">
        <v>73</v>
      </c>
      <c r="C17" s="81"/>
      <c r="D17" s="80">
        <f>$C$17*D16</f>
        <v>0</v>
      </c>
      <c r="E17" s="38"/>
      <c r="F17" s="39">
        <f>D17+E17</f>
        <v>0</v>
      </c>
      <c r="G17" s="24" t="s">
        <v>36</v>
      </c>
    </row>
    <row r="18" spans="1:7" ht="15.75" thickBot="1" x14ac:dyDescent="0.3">
      <c r="A18" s="100" t="s">
        <v>5</v>
      </c>
      <c r="B18" s="101"/>
      <c r="C18" s="102"/>
      <c r="D18" s="40">
        <f>D16+D17</f>
        <v>0</v>
      </c>
      <c r="E18" s="41">
        <f>E16+E17</f>
        <v>0</v>
      </c>
      <c r="F18" s="42">
        <f>F16+F17</f>
        <v>0</v>
      </c>
      <c r="G18" s="24"/>
    </row>
    <row r="19" spans="1:7" ht="15.75" thickBot="1" x14ac:dyDescent="0.3">
      <c r="A19" s="103" t="s">
        <v>7</v>
      </c>
      <c r="B19" s="98"/>
      <c r="C19" s="98"/>
      <c r="D19" s="98"/>
      <c r="E19" s="98"/>
      <c r="F19" s="99"/>
      <c r="G19" s="1"/>
    </row>
    <row r="20" spans="1:7" ht="15.75" thickBot="1" x14ac:dyDescent="0.3">
      <c r="A20" s="107" t="s">
        <v>55</v>
      </c>
      <c r="B20" s="108"/>
      <c r="C20" s="108"/>
      <c r="D20" s="108"/>
      <c r="E20" s="108"/>
      <c r="F20" s="109"/>
      <c r="G20" s="1"/>
    </row>
    <row r="21" spans="1:7" x14ac:dyDescent="0.25">
      <c r="A21" s="43" t="s">
        <v>39</v>
      </c>
      <c r="B21" s="44" t="s">
        <v>60</v>
      </c>
      <c r="C21" s="45"/>
      <c r="D21" s="46">
        <f>C21*0.7</f>
        <v>0</v>
      </c>
      <c r="E21" s="47"/>
      <c r="F21" s="48">
        <f>D21+E21</f>
        <v>0</v>
      </c>
      <c r="G21" s="49" t="s">
        <v>42</v>
      </c>
    </row>
    <row r="22" spans="1:7" x14ac:dyDescent="0.25">
      <c r="A22" s="25" t="s">
        <v>13</v>
      </c>
      <c r="B22" s="50"/>
      <c r="C22" s="29"/>
      <c r="D22" s="27"/>
      <c r="E22" s="51"/>
      <c r="F22" s="52">
        <f t="shared" ref="F22:F25" si="2">D22+E22</f>
        <v>0</v>
      </c>
      <c r="G22" s="24" t="s">
        <v>43</v>
      </c>
    </row>
    <row r="23" spans="1:7" x14ac:dyDescent="0.25">
      <c r="A23" s="25" t="s">
        <v>14</v>
      </c>
      <c r="B23" s="50"/>
      <c r="C23" s="29"/>
      <c r="D23" s="27"/>
      <c r="E23" s="51"/>
      <c r="F23" s="52">
        <f t="shared" si="2"/>
        <v>0</v>
      </c>
      <c r="G23" s="24" t="s">
        <v>40</v>
      </c>
    </row>
    <row r="24" spans="1:7" x14ac:dyDescent="0.25">
      <c r="A24" s="25" t="s">
        <v>41</v>
      </c>
      <c r="B24" s="50"/>
      <c r="C24" s="29"/>
      <c r="D24" s="27"/>
      <c r="E24" s="51"/>
      <c r="F24" s="52">
        <f t="shared" si="2"/>
        <v>0</v>
      </c>
      <c r="G24" s="24" t="s">
        <v>44</v>
      </c>
    </row>
    <row r="25" spans="1:7" ht="15.75" thickBot="1" x14ac:dyDescent="0.3">
      <c r="A25" s="31" t="s">
        <v>31</v>
      </c>
      <c r="B25" s="32"/>
      <c r="C25" s="33"/>
      <c r="D25" s="53"/>
      <c r="E25" s="54"/>
      <c r="F25" s="55">
        <f t="shared" si="2"/>
        <v>0</v>
      </c>
      <c r="G25" s="24"/>
    </row>
    <row r="26" spans="1:7" ht="15.75" thickBot="1" x14ac:dyDescent="0.3">
      <c r="A26" s="95" t="s">
        <v>20</v>
      </c>
      <c r="B26" s="96"/>
      <c r="C26" s="97"/>
      <c r="D26" s="56">
        <f>SUM(D21:D25)</f>
        <v>0</v>
      </c>
      <c r="E26" s="56">
        <f>SUM(E21:E25)</f>
        <v>0</v>
      </c>
      <c r="F26" s="57">
        <f>SUM(F21:F25)</f>
        <v>0</v>
      </c>
      <c r="G26" s="24"/>
    </row>
    <row r="27" spans="1:7" ht="15.75" thickBot="1" x14ac:dyDescent="0.3">
      <c r="A27" s="110" t="s">
        <v>19</v>
      </c>
      <c r="B27" s="111"/>
      <c r="C27" s="111"/>
      <c r="D27" s="111"/>
      <c r="E27" s="111"/>
      <c r="F27" s="112"/>
      <c r="G27" s="1"/>
    </row>
    <row r="28" spans="1:7" x14ac:dyDescent="0.25">
      <c r="A28" s="18" t="s">
        <v>45</v>
      </c>
      <c r="B28" s="58"/>
      <c r="C28" s="58"/>
      <c r="D28" s="21"/>
      <c r="E28" s="22"/>
      <c r="F28" s="59">
        <f>D28+E28</f>
        <v>0</v>
      </c>
      <c r="G28" s="24" t="s">
        <v>47</v>
      </c>
    </row>
    <row r="29" spans="1:7" x14ac:dyDescent="0.25">
      <c r="A29" s="25" t="s">
        <v>46</v>
      </c>
      <c r="B29" s="50"/>
      <c r="C29" s="50"/>
      <c r="D29" s="28"/>
      <c r="E29" s="29"/>
      <c r="F29" s="59">
        <f t="shared" ref="F29:F40" si="3">D29+E29</f>
        <v>0</v>
      </c>
      <c r="G29" s="24" t="s">
        <v>48</v>
      </c>
    </row>
    <row r="30" spans="1:7" x14ac:dyDescent="0.25">
      <c r="A30" s="25" t="s">
        <v>16</v>
      </c>
      <c r="B30" s="50"/>
      <c r="C30" s="50"/>
      <c r="D30" s="28"/>
      <c r="E30" s="29"/>
      <c r="F30" s="59">
        <f t="shared" si="3"/>
        <v>0</v>
      </c>
      <c r="G30" s="24"/>
    </row>
    <row r="31" spans="1:7" x14ac:dyDescent="0.25">
      <c r="A31" s="25" t="s">
        <v>17</v>
      </c>
      <c r="B31" s="50"/>
      <c r="C31" s="50"/>
      <c r="D31" s="28"/>
      <c r="E31" s="29"/>
      <c r="F31" s="59">
        <f t="shared" si="3"/>
        <v>0</v>
      </c>
      <c r="G31" s="24" t="s">
        <v>62</v>
      </c>
    </row>
    <row r="32" spans="1:7" x14ac:dyDescent="0.25">
      <c r="A32" s="25" t="s">
        <v>18</v>
      </c>
      <c r="B32" s="50"/>
      <c r="C32" s="50"/>
      <c r="D32" s="28"/>
      <c r="E32" s="29"/>
      <c r="F32" s="59">
        <f t="shared" si="3"/>
        <v>0</v>
      </c>
      <c r="G32" s="24" t="s">
        <v>63</v>
      </c>
    </row>
    <row r="33" spans="1:7" x14ac:dyDescent="0.25">
      <c r="A33" s="25" t="s">
        <v>22</v>
      </c>
      <c r="B33" s="50"/>
      <c r="C33" s="50"/>
      <c r="D33" s="29"/>
      <c r="E33" s="86"/>
      <c r="F33" s="59">
        <f t="shared" si="3"/>
        <v>0</v>
      </c>
      <c r="G33" s="24" t="s">
        <v>61</v>
      </c>
    </row>
    <row r="34" spans="1:7" x14ac:dyDescent="0.25">
      <c r="A34" s="25" t="s">
        <v>54</v>
      </c>
      <c r="B34" s="50"/>
      <c r="C34" s="50"/>
      <c r="D34" s="29"/>
      <c r="E34" s="86">
        <f>10*15*365</f>
        <v>54750</v>
      </c>
      <c r="F34" s="59">
        <f t="shared" si="3"/>
        <v>54750</v>
      </c>
      <c r="G34" s="24" t="s">
        <v>49</v>
      </c>
    </row>
    <row r="35" spans="1:7" x14ac:dyDescent="0.25">
      <c r="A35" s="60" t="s">
        <v>53</v>
      </c>
      <c r="B35" s="61"/>
      <c r="C35" s="61"/>
      <c r="D35" s="62"/>
      <c r="E35" s="85"/>
      <c r="F35" s="59">
        <f t="shared" si="3"/>
        <v>0</v>
      </c>
      <c r="G35" s="24" t="s">
        <v>69</v>
      </c>
    </row>
    <row r="36" spans="1:7" x14ac:dyDescent="0.25">
      <c r="A36" s="60" t="s">
        <v>27</v>
      </c>
      <c r="B36" s="61"/>
      <c r="C36" s="61"/>
      <c r="D36" s="62"/>
      <c r="E36" s="85"/>
      <c r="F36" s="59">
        <f t="shared" si="3"/>
        <v>0</v>
      </c>
      <c r="G36" s="24"/>
    </row>
    <row r="37" spans="1:7" x14ac:dyDescent="0.25">
      <c r="A37" s="60" t="s">
        <v>25</v>
      </c>
      <c r="B37" s="61"/>
      <c r="C37" s="61"/>
      <c r="D37" s="62"/>
      <c r="E37" s="85"/>
      <c r="F37" s="59">
        <f t="shared" si="3"/>
        <v>0</v>
      </c>
      <c r="G37" s="24"/>
    </row>
    <row r="38" spans="1:7" x14ac:dyDescent="0.25">
      <c r="A38" s="60" t="s">
        <v>26</v>
      </c>
      <c r="B38" s="61"/>
      <c r="C38" s="61"/>
      <c r="D38" s="62"/>
      <c r="E38" s="85"/>
      <c r="F38" s="59">
        <f t="shared" si="3"/>
        <v>0</v>
      </c>
      <c r="G38" s="24"/>
    </row>
    <row r="39" spans="1:7" x14ac:dyDescent="0.25">
      <c r="A39" s="60" t="s">
        <v>74</v>
      </c>
      <c r="B39" s="61"/>
      <c r="C39" s="61"/>
      <c r="D39" s="62"/>
      <c r="E39" s="83">
        <f ca="1">F43*0.06</f>
        <v>4264.0449438079359</v>
      </c>
      <c r="F39" s="59">
        <f t="shared" ca="1" si="3"/>
        <v>4264.0449438079359</v>
      </c>
      <c r="G39" s="24" t="s">
        <v>76</v>
      </c>
    </row>
    <row r="40" spans="1:7" x14ac:dyDescent="0.25">
      <c r="A40" s="60" t="s">
        <v>29</v>
      </c>
      <c r="B40" s="115" t="s">
        <v>51</v>
      </c>
      <c r="C40" s="116"/>
      <c r="D40" s="62"/>
      <c r="E40" s="83">
        <f>500*17</f>
        <v>8500</v>
      </c>
      <c r="F40" s="59">
        <f t="shared" si="3"/>
        <v>8500</v>
      </c>
      <c r="G40" s="24" t="s">
        <v>70</v>
      </c>
    </row>
    <row r="41" spans="1:7" ht="15.75" thickBot="1" x14ac:dyDescent="0.3">
      <c r="A41" s="31" t="s">
        <v>28</v>
      </c>
      <c r="B41" s="113" t="s">
        <v>30</v>
      </c>
      <c r="C41" s="114"/>
      <c r="D41" s="33"/>
      <c r="E41" s="84">
        <f ca="1">5%*(F43)</f>
        <v>3553.3707865066135</v>
      </c>
      <c r="F41" s="63">
        <f ca="1">D41+E41</f>
        <v>3553.3707865066135</v>
      </c>
      <c r="G41" s="24" t="s">
        <v>68</v>
      </c>
    </row>
    <row r="42" spans="1:7" ht="15.75" thickBot="1" x14ac:dyDescent="0.3">
      <c r="A42" s="95" t="s">
        <v>21</v>
      </c>
      <c r="B42" s="96"/>
      <c r="C42" s="97"/>
      <c r="D42" s="42">
        <f>SUM(D28:D41)</f>
        <v>0</v>
      </c>
      <c r="E42" s="42">
        <f ca="1">SUM(E28:E41)</f>
        <v>71067.415730314548</v>
      </c>
      <c r="F42" s="42">
        <f ca="1">SUM(F28:F41)</f>
        <v>71067.415730314548</v>
      </c>
      <c r="G42" s="24"/>
    </row>
    <row r="43" spans="1:7" ht="15.75" thickBot="1" x14ac:dyDescent="0.3">
      <c r="A43" s="90" t="s">
        <v>9</v>
      </c>
      <c r="B43" s="91"/>
      <c r="C43" s="91"/>
      <c r="D43" s="64">
        <f>D42+D26+D18</f>
        <v>0</v>
      </c>
      <c r="E43" s="64">
        <f ca="1">E42+E26+E18</f>
        <v>71067.415730314548</v>
      </c>
      <c r="F43" s="64">
        <f ca="1">F42+F26+F18</f>
        <v>71067.415730314548</v>
      </c>
      <c r="G43" s="24"/>
    </row>
    <row r="44" spans="1:7" ht="15.75" thickBot="1" x14ac:dyDescent="0.3">
      <c r="A44" s="98" t="s">
        <v>8</v>
      </c>
      <c r="B44" s="98"/>
      <c r="C44" s="98"/>
      <c r="D44" s="98"/>
      <c r="E44" s="98"/>
      <c r="F44" s="99"/>
      <c r="G44"/>
    </row>
    <row r="45" spans="1:7" ht="15.75" thickBot="1" x14ac:dyDescent="0.3">
      <c r="A45" s="65" t="s">
        <v>71</v>
      </c>
      <c r="B45" s="77" t="s">
        <v>73</v>
      </c>
      <c r="C45" s="66"/>
      <c r="D45" s="82">
        <f>$C$45*D43</f>
        <v>0</v>
      </c>
      <c r="E45" s="82">
        <f t="shared" ref="E45" ca="1" si="4">$C$45*E43</f>
        <v>0</v>
      </c>
      <c r="F45" s="67">
        <f ca="1">C45*F43</f>
        <v>0</v>
      </c>
      <c r="G45" s="24" t="s">
        <v>72</v>
      </c>
    </row>
    <row r="46" spans="1:7" ht="15.75" thickBot="1" x14ac:dyDescent="0.3">
      <c r="A46" s="68"/>
      <c r="B46" s="69"/>
      <c r="C46" s="70" t="s">
        <v>50</v>
      </c>
      <c r="D46" s="71">
        <f>D45+D43</f>
        <v>0</v>
      </c>
      <c r="E46" s="71">
        <f t="shared" ref="E46" ca="1" si="5">E43+E45</f>
        <v>71067.415730314548</v>
      </c>
      <c r="F46" s="72">
        <f ca="1">F43+F45</f>
        <v>71067.415730314548</v>
      </c>
      <c r="G46" s="24"/>
    </row>
    <row r="47" spans="1:7" ht="15.75" thickBot="1" x14ac:dyDescent="0.3">
      <c r="A47" s="92" t="s">
        <v>23</v>
      </c>
      <c r="B47" s="93"/>
      <c r="C47" s="94"/>
      <c r="D47" s="73"/>
      <c r="E47" s="73"/>
      <c r="F47" s="74" t="s">
        <v>10</v>
      </c>
      <c r="G47" s="24"/>
    </row>
    <row r="48" spans="1:7" x14ac:dyDescent="0.25">
      <c r="A48" s="3"/>
      <c r="B48" s="3"/>
      <c r="C48" s="3"/>
      <c r="D48" s="3"/>
      <c r="E48" s="3"/>
      <c r="F48" s="3"/>
    </row>
    <row r="49" spans="1:6" x14ac:dyDescent="0.25">
      <c r="A49" s="75"/>
      <c r="B49" s="3"/>
      <c r="C49" s="3"/>
      <c r="D49" s="3"/>
      <c r="E49" s="3"/>
    </row>
    <row r="50" spans="1:6" x14ac:dyDescent="0.25"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3"/>
    </row>
  </sheetData>
  <protectedRanges>
    <protectedRange sqref="A10:E15" name="Range1"/>
    <protectedRange sqref="B47 A28:A41 F28:F41 F10:F15 F21:F25 A21:A25 C45:F45 C17:F17" name="Range2"/>
  </protectedRanges>
  <mergeCells count="16">
    <mergeCell ref="B3:D3"/>
    <mergeCell ref="B4:D4"/>
    <mergeCell ref="B5:D5"/>
    <mergeCell ref="A43:C43"/>
    <mergeCell ref="A47:C47"/>
    <mergeCell ref="A26:C26"/>
    <mergeCell ref="A8:F8"/>
    <mergeCell ref="A18:C18"/>
    <mergeCell ref="A19:F19"/>
    <mergeCell ref="A42:C42"/>
    <mergeCell ref="A16:C16"/>
    <mergeCell ref="A20:F20"/>
    <mergeCell ref="A27:F27"/>
    <mergeCell ref="B41:C41"/>
    <mergeCell ref="B40:C40"/>
    <mergeCell ref="A44:F44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 Ops &amp; Svcs Budget - Detail</vt:lpstr>
    </vt:vector>
  </TitlesOfParts>
  <Company>City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Oster, John</dc:creator>
  <cp:lastModifiedBy>Oster, John</cp:lastModifiedBy>
  <cp:lastPrinted>2024-11-21T19:11:05Z</cp:lastPrinted>
  <dcterms:created xsi:type="dcterms:W3CDTF">2018-02-08T16:25:03Z</dcterms:created>
  <dcterms:modified xsi:type="dcterms:W3CDTF">2025-04-08T17:59:47Z</dcterms:modified>
</cp:coreProperties>
</file>